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checkCompatibility="1" defaultThemeVersion="124226"/>
  <bookViews>
    <workbookView xWindow="1440" yWindow="168" windowWidth="17316" windowHeight="10956" tabRatio="712" firstSheet="9" activeTab="9"/>
  </bookViews>
  <sheets>
    <sheet name="424A" sheetId="2" state="hidden" r:id="rId1"/>
    <sheet name="90-4 summary" sheetId="1" state="hidden" r:id="rId2"/>
    <sheet name="Yr. 1" sheetId="3" state="hidden" r:id="rId3"/>
    <sheet name="Yr. 3" sheetId="5" state="hidden" r:id="rId4"/>
    <sheet name="Yr. 4" sheetId="6" state="hidden" r:id="rId5"/>
    <sheet name="Yr. 5" sheetId="7" state="hidden" r:id="rId6"/>
    <sheet name="Yr. 2" sheetId="4" state="hidden" r:id="rId7"/>
    <sheet name="Yr 1 Worksheet" sheetId="8" state="hidden" r:id="rId8"/>
    <sheet name="Yr2 Worksheet" sheetId="9" state="hidden" r:id="rId9"/>
    <sheet name="Template" sheetId="12" r:id="rId10"/>
    <sheet name="Sheet1" sheetId="10" r:id="rId11"/>
  </sheets>
  <definedNames>
    <definedName name="Answer">Sheet1!$B$3:$B$4</definedName>
    <definedName name="ONOFF">Sheet1!$C$3:$C$4</definedName>
    <definedName name="_xlnm.Print_Area" localSheetId="1">'90-4 summary'!$A$1:$H$59</definedName>
    <definedName name="_xlnm.Print_Area" localSheetId="9">Template!$A$1:$U$56</definedName>
    <definedName name="_xlnm.Print_Area" localSheetId="7">'Yr 1 Worksheet'!$A$1:$I$54</definedName>
    <definedName name="_xlnm.Print_Area" localSheetId="2">'Yr. 1'!$A$1:$H$59</definedName>
    <definedName name="_xlnm.Print_Area" localSheetId="6">'Yr. 2'!$A$1:$H$59</definedName>
    <definedName name="_xlnm.Print_Area" localSheetId="8">'Yr2 Worksheet'!$A$1:$I$50</definedName>
    <definedName name="RO">Sheet1!$D$3:$D$4</definedName>
  </definedNames>
  <calcPr calcId="145621"/>
</workbook>
</file>

<file path=xl/calcChain.xml><?xml version="1.0" encoding="utf-8"?>
<calcChain xmlns="http://schemas.openxmlformats.org/spreadsheetml/2006/main">
  <c r="U54" i="12" l="1"/>
  <c r="R54" i="12"/>
  <c r="O54" i="12"/>
  <c r="M54" i="12"/>
  <c r="K54" i="12"/>
  <c r="I54" i="12"/>
  <c r="F54" i="12"/>
  <c r="U44" i="12"/>
  <c r="R44" i="12"/>
  <c r="O44" i="12"/>
  <c r="M44" i="12"/>
  <c r="M45" i="12" s="1"/>
  <c r="K44" i="12"/>
  <c r="I44" i="12"/>
  <c r="U41" i="12"/>
  <c r="U43" i="12" s="1"/>
  <c r="R41" i="12"/>
  <c r="R43" i="12" s="1"/>
  <c r="U37" i="12"/>
  <c r="R37" i="12"/>
  <c r="O37" i="12"/>
  <c r="M37" i="12"/>
  <c r="K37" i="12"/>
  <c r="I37" i="12"/>
  <c r="F37" i="12"/>
  <c r="R28" i="12"/>
  <c r="I28" i="12"/>
  <c r="F28" i="12"/>
  <c r="U27" i="12"/>
  <c r="U28" i="12" s="1"/>
  <c r="R27" i="12"/>
  <c r="I27" i="12"/>
  <c r="K27" i="12" s="1"/>
  <c r="F27" i="12"/>
  <c r="O24" i="12"/>
  <c r="F24" i="12"/>
  <c r="S18" i="12"/>
  <c r="G18" i="12"/>
  <c r="U17" i="12"/>
  <c r="S17" i="12"/>
  <c r="R17" i="12"/>
  <c r="K17" i="12"/>
  <c r="O17" i="12" s="1"/>
  <c r="I17" i="12"/>
  <c r="M17" i="12" s="1"/>
  <c r="G17" i="12"/>
  <c r="F17" i="12"/>
  <c r="D17" i="12"/>
  <c r="U16" i="12"/>
  <c r="S16" i="12"/>
  <c r="R16" i="12"/>
  <c r="M16" i="12"/>
  <c r="I16" i="12"/>
  <c r="G16" i="12"/>
  <c r="K16" i="12" s="1"/>
  <c r="O16" i="12" s="1"/>
  <c r="F16" i="12"/>
  <c r="D16" i="12"/>
  <c r="U15" i="12"/>
  <c r="S15" i="12"/>
  <c r="R15" i="12"/>
  <c r="M15" i="12"/>
  <c r="K15" i="12"/>
  <c r="O15" i="12" s="1"/>
  <c r="I15" i="12"/>
  <c r="G15" i="12"/>
  <c r="F15" i="12"/>
  <c r="D15" i="12"/>
  <c r="U14" i="12"/>
  <c r="S14" i="12"/>
  <c r="R14" i="12"/>
  <c r="I14" i="12"/>
  <c r="M14" i="12" s="1"/>
  <c r="G14" i="12"/>
  <c r="K14" i="12" s="1"/>
  <c r="O14" i="12" s="1"/>
  <c r="F14" i="12"/>
  <c r="D14" i="12"/>
  <c r="U13" i="12"/>
  <c r="S13" i="12"/>
  <c r="R13" i="12"/>
  <c r="K13" i="12"/>
  <c r="O13" i="12" s="1"/>
  <c r="I13" i="12"/>
  <c r="M13" i="12" s="1"/>
  <c r="G13" i="12"/>
  <c r="F13" i="12"/>
  <c r="D13" i="12"/>
  <c r="U12" i="12"/>
  <c r="S12" i="12"/>
  <c r="R12" i="12"/>
  <c r="R18" i="12" s="1"/>
  <c r="K12" i="12"/>
  <c r="O12" i="12" s="1"/>
  <c r="I12" i="12"/>
  <c r="G12" i="12"/>
  <c r="D12" i="12"/>
  <c r="U11" i="12"/>
  <c r="S11" i="12"/>
  <c r="M11" i="12"/>
  <c r="I11" i="12"/>
  <c r="I20" i="12" s="1"/>
  <c r="G11" i="12"/>
  <c r="K11" i="12" s="1"/>
  <c r="F11" i="12"/>
  <c r="U20" i="12" l="1"/>
  <c r="F18" i="12"/>
  <c r="F20" i="12"/>
  <c r="U18" i="12"/>
  <c r="U39" i="12" s="1"/>
  <c r="U42" i="12" s="1"/>
  <c r="U45" i="12" s="1"/>
  <c r="U56" i="12" s="1"/>
  <c r="R20" i="12"/>
  <c r="R39" i="12" s="1"/>
  <c r="R42" i="12" s="1"/>
  <c r="R45" i="12" s="1"/>
  <c r="K18" i="12"/>
  <c r="O11" i="12"/>
  <c r="O18" i="12" s="1"/>
  <c r="M20" i="12"/>
  <c r="M18" i="12"/>
  <c r="M27" i="12"/>
  <c r="K28" i="12"/>
  <c r="K39" i="12" s="1"/>
  <c r="K41" i="12" s="1"/>
  <c r="K45" i="12" s="1"/>
  <c r="K56" i="12" s="1"/>
  <c r="I18" i="12"/>
  <c r="I39" i="12" s="1"/>
  <c r="I41" i="12" s="1"/>
  <c r="I45" i="12" s="1"/>
  <c r="I56" i="12" s="1"/>
  <c r="K20" i="12"/>
  <c r="F39" i="12" l="1"/>
  <c r="R58" i="12"/>
  <c r="R59" i="12" s="1"/>
  <c r="M28" i="12"/>
  <c r="M39" i="12" s="1"/>
  <c r="O27" i="12"/>
  <c r="O28" i="12" s="1"/>
  <c r="O20" i="12"/>
  <c r="F44" i="12"/>
  <c r="F41" i="12" s="1"/>
  <c r="F45" i="12" l="1"/>
  <c r="F56" i="12" s="1"/>
  <c r="O39" i="12"/>
  <c r="O41" i="12" s="1"/>
  <c r="O45" i="12" s="1"/>
  <c r="O56" i="12" s="1"/>
  <c r="M42" i="12"/>
  <c r="M56" i="12" s="1"/>
  <c r="F42" i="8" l="1"/>
  <c r="D9" i="8"/>
  <c r="H37" i="3"/>
  <c r="H30" i="3"/>
  <c r="D8" i="9"/>
  <c r="D7" i="9"/>
  <c r="F57" i="3"/>
  <c r="G37" i="4"/>
  <c r="G30" i="4"/>
  <c r="D18" i="4"/>
  <c r="D13" i="4"/>
  <c r="D12" i="4"/>
  <c r="G37" i="3"/>
  <c r="G41" i="3"/>
  <c r="H40" i="3"/>
  <c r="G40" i="3"/>
  <c r="H33" i="3"/>
  <c r="G30" i="3"/>
  <c r="D18" i="3"/>
  <c r="D16" i="3"/>
  <c r="D13" i="3"/>
  <c r="D12" i="3"/>
  <c r="H7" i="4"/>
  <c r="L18" i="4" l="1"/>
  <c r="M18" i="4"/>
  <c r="L19" i="4"/>
  <c r="M19" i="4"/>
  <c r="L20" i="4"/>
  <c r="M20" i="4"/>
  <c r="H40" i="4"/>
  <c r="G41" i="4"/>
  <c r="G40" i="4"/>
  <c r="D16" i="4"/>
  <c r="B9" i="4"/>
  <c r="A7" i="4"/>
  <c r="I48" i="9"/>
  <c r="F48" i="9"/>
  <c r="F38" i="9"/>
  <c r="I33" i="9"/>
  <c r="F33" i="9"/>
  <c r="I23" i="9"/>
  <c r="I24" i="9" s="1"/>
  <c r="F23" i="9"/>
  <c r="F20" i="9"/>
  <c r="G14" i="9"/>
  <c r="G13" i="9"/>
  <c r="D13" i="9"/>
  <c r="I13" i="9"/>
  <c r="M17" i="4" s="1"/>
  <c r="I12" i="9"/>
  <c r="M16" i="4" s="1"/>
  <c r="G12" i="9"/>
  <c r="F12" i="9"/>
  <c r="D12" i="9"/>
  <c r="G11" i="9"/>
  <c r="D11" i="9"/>
  <c r="I11" i="9"/>
  <c r="M15" i="4" s="1"/>
  <c r="G10" i="9"/>
  <c r="D10" i="9"/>
  <c r="I10" i="9"/>
  <c r="M14" i="4" s="1"/>
  <c r="G9" i="9"/>
  <c r="D9" i="9"/>
  <c r="I9" i="9"/>
  <c r="M13" i="4" s="1"/>
  <c r="G8" i="9"/>
  <c r="I8" i="9"/>
  <c r="M12" i="4" s="1"/>
  <c r="G7" i="9"/>
  <c r="I7" i="9"/>
  <c r="H12" i="4" s="1"/>
  <c r="B41" i="1"/>
  <c r="B40" i="1"/>
  <c r="G9" i="8"/>
  <c r="F12" i="8"/>
  <c r="D14" i="8"/>
  <c r="D12" i="8"/>
  <c r="D13" i="8"/>
  <c r="F13" i="8"/>
  <c r="G15" i="8"/>
  <c r="I15" i="8"/>
  <c r="G10" i="8"/>
  <c r="I52" i="8"/>
  <c r="F52" i="8"/>
  <c r="I42" i="8"/>
  <c r="I35" i="8"/>
  <c r="F35" i="8"/>
  <c r="I25" i="8"/>
  <c r="I26" i="8" s="1"/>
  <c r="F25" i="8"/>
  <c r="F22" i="8"/>
  <c r="G16" i="8"/>
  <c r="D15" i="8"/>
  <c r="F15" i="8"/>
  <c r="G14" i="8"/>
  <c r="I14" i="8"/>
  <c r="G13" i="8"/>
  <c r="I13" i="8"/>
  <c r="G12" i="8"/>
  <c r="I12" i="8"/>
  <c r="I11" i="8"/>
  <c r="G11" i="8"/>
  <c r="F11" i="8"/>
  <c r="D11" i="8"/>
  <c r="D10" i="8"/>
  <c r="I10" i="8"/>
  <c r="H13" i="3" s="1"/>
  <c r="I9" i="8"/>
  <c r="H16" i="3" l="1"/>
  <c r="G16" i="3"/>
  <c r="H12" i="3"/>
  <c r="H12" i="1" s="1"/>
  <c r="F24" i="9"/>
  <c r="G33" i="4"/>
  <c r="G35" i="4" s="1"/>
  <c r="M11" i="4"/>
  <c r="M22" i="4" s="1"/>
  <c r="F26" i="8"/>
  <c r="G33" i="3"/>
  <c r="L16" i="4"/>
  <c r="L12" i="4"/>
  <c r="I16" i="9"/>
  <c r="H25" i="4" s="1"/>
  <c r="I14" i="9"/>
  <c r="F13" i="9"/>
  <c r="G18" i="4" s="1"/>
  <c r="F7" i="9"/>
  <c r="F9" i="9"/>
  <c r="F10" i="9"/>
  <c r="L14" i="4" s="1"/>
  <c r="F11" i="9"/>
  <c r="L15" i="4" s="1"/>
  <c r="I18" i="8"/>
  <c r="H25" i="3" s="1"/>
  <c r="I16" i="8"/>
  <c r="F9" i="8"/>
  <c r="F10" i="8"/>
  <c r="G13" i="3" s="1"/>
  <c r="F14" i="8"/>
  <c r="G18" i="3" s="1"/>
  <c r="D12" i="1"/>
  <c r="D13" i="1"/>
  <c r="H13" i="1"/>
  <c r="D16" i="1"/>
  <c r="H16" i="1"/>
  <c r="D17" i="1"/>
  <c r="G17" i="1"/>
  <c r="H17" i="1"/>
  <c r="D18" i="1"/>
  <c r="H18" i="1"/>
  <c r="D19" i="1"/>
  <c r="G19" i="1"/>
  <c r="H19" i="1"/>
  <c r="D20" i="1"/>
  <c r="G20" i="1"/>
  <c r="H20" i="1"/>
  <c r="D21" i="1"/>
  <c r="G21" i="1"/>
  <c r="H21" i="1"/>
  <c r="D22" i="1"/>
  <c r="G22" i="1"/>
  <c r="H22" i="1"/>
  <c r="D23" i="1"/>
  <c r="G23" i="1"/>
  <c r="H23" i="1"/>
  <c r="G28" i="1"/>
  <c r="C18" i="2" s="1"/>
  <c r="H28" i="1"/>
  <c r="D18" i="2" s="1"/>
  <c r="G30" i="1"/>
  <c r="C19" i="2" s="1"/>
  <c r="H30" i="1"/>
  <c r="D19" i="2" s="1"/>
  <c r="H33" i="1"/>
  <c r="G34" i="1"/>
  <c r="H34" i="1"/>
  <c r="G37" i="1"/>
  <c r="H37" i="1"/>
  <c r="G20" i="2" s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21" i="2"/>
  <c r="D43" i="2"/>
  <c r="E43" i="2"/>
  <c r="E45" i="2" s="1"/>
  <c r="F43" i="2"/>
  <c r="D44" i="2"/>
  <c r="E44" i="2"/>
  <c r="F44" i="2"/>
  <c r="C45" i="2"/>
  <c r="D53" i="2"/>
  <c r="E53" i="2"/>
  <c r="F53" i="2"/>
  <c r="G53" i="2"/>
  <c r="H35" i="3"/>
  <c r="G51" i="3"/>
  <c r="C22" i="2" s="1"/>
  <c r="H51" i="3"/>
  <c r="H14" i="4"/>
  <c r="H24" i="4" s="1"/>
  <c r="H35" i="4"/>
  <c r="G51" i="4"/>
  <c r="H51" i="4"/>
  <c r="G14" i="5"/>
  <c r="G24" i="5" s="1"/>
  <c r="G25" i="5" s="1"/>
  <c r="G26" i="5" s="1"/>
  <c r="H14" i="5"/>
  <c r="H24" i="5" s="1"/>
  <c r="G35" i="5"/>
  <c r="H35" i="5"/>
  <c r="G51" i="5"/>
  <c r="H51" i="5"/>
  <c r="F56" i="5"/>
  <c r="F57" i="5"/>
  <c r="G14" i="6"/>
  <c r="G24" i="6" s="1"/>
  <c r="H14" i="6"/>
  <c r="H24" i="6" s="1"/>
  <c r="G35" i="6"/>
  <c r="H35" i="6"/>
  <c r="G51" i="6"/>
  <c r="H51" i="6"/>
  <c r="F56" i="6"/>
  <c r="F57" i="6"/>
  <c r="G14" i="7"/>
  <c r="H14" i="7"/>
  <c r="H24" i="7" s="1"/>
  <c r="G24" i="7"/>
  <c r="G35" i="7"/>
  <c r="H35" i="7"/>
  <c r="G51" i="7"/>
  <c r="H51" i="7"/>
  <c r="F56" i="7"/>
  <c r="F57" i="7"/>
  <c r="G54" i="5" l="1"/>
  <c r="G59" i="5" s="1"/>
  <c r="G18" i="2"/>
  <c r="F58" i="6"/>
  <c r="H51" i="1"/>
  <c r="D22" i="2" s="1"/>
  <c r="G51" i="1"/>
  <c r="F58" i="5"/>
  <c r="H25" i="5"/>
  <c r="H26" i="5" s="1"/>
  <c r="H54" i="5" s="1"/>
  <c r="H59" i="5" s="1"/>
  <c r="H25" i="7"/>
  <c r="H26" i="7" s="1"/>
  <c r="H54" i="7" s="1"/>
  <c r="H59" i="7" s="1"/>
  <c r="G25" i="6"/>
  <c r="G26" i="6" s="1"/>
  <c r="G54" i="6" s="1"/>
  <c r="G59" i="6" s="1"/>
  <c r="H25" i="6"/>
  <c r="H26" i="6" s="1"/>
  <c r="H54" i="6" s="1"/>
  <c r="H59" i="6" s="1"/>
  <c r="G43" i="2"/>
  <c r="G25" i="7"/>
  <c r="G26" i="7" s="1"/>
  <c r="G54" i="7" s="1"/>
  <c r="G59" i="7" s="1"/>
  <c r="G44" i="2"/>
  <c r="F58" i="7"/>
  <c r="F45" i="2"/>
  <c r="H35" i="1"/>
  <c r="D17" i="2" s="1"/>
  <c r="H14" i="3"/>
  <c r="H24" i="3" s="1"/>
  <c r="H26" i="3" s="1"/>
  <c r="H54" i="3" s="1"/>
  <c r="G33" i="1"/>
  <c r="G35" i="1" s="1"/>
  <c r="C17" i="2" s="1"/>
  <c r="G17" i="2" s="1"/>
  <c r="G35" i="3"/>
  <c r="G22" i="2"/>
  <c r="G12" i="3"/>
  <c r="L13" i="4"/>
  <c r="G16" i="4"/>
  <c r="G16" i="1" s="1"/>
  <c r="G12" i="4"/>
  <c r="G14" i="4" s="1"/>
  <c r="L11" i="4"/>
  <c r="L22" i="4" s="1"/>
  <c r="F16" i="9"/>
  <c r="G25" i="4" s="1"/>
  <c r="L17" i="4"/>
  <c r="H26" i="4"/>
  <c r="H54" i="4" s="1"/>
  <c r="G13" i="1"/>
  <c r="I35" i="9"/>
  <c r="I38" i="9" s="1"/>
  <c r="I39" i="9" s="1"/>
  <c r="H58" i="4" s="1"/>
  <c r="F14" i="9"/>
  <c r="H14" i="1"/>
  <c r="H24" i="1" s="1"/>
  <c r="D15" i="2" s="1"/>
  <c r="I37" i="8"/>
  <c r="I39" i="8" s="1"/>
  <c r="I43" i="8" s="1"/>
  <c r="G19" i="2"/>
  <c r="F18" i="8"/>
  <c r="G25" i="3" s="1"/>
  <c r="F16" i="8"/>
  <c r="D45" i="2"/>
  <c r="H25" i="1" l="1"/>
  <c r="D16" i="2" s="1"/>
  <c r="D23" i="2" s="1"/>
  <c r="G45" i="2"/>
  <c r="G24" i="4"/>
  <c r="I54" i="8"/>
  <c r="H58" i="3"/>
  <c r="I50" i="9"/>
  <c r="F35" i="9"/>
  <c r="G12" i="1"/>
  <c r="G14" i="1" s="1"/>
  <c r="G14" i="3"/>
  <c r="G24" i="3" s="1"/>
  <c r="G18" i="1"/>
  <c r="F37" i="8"/>
  <c r="F39" i="8" s="1"/>
  <c r="H26" i="1" l="1"/>
  <c r="H54" i="1" s="1"/>
  <c r="F37" i="9"/>
  <c r="F39" i="9" s="1"/>
  <c r="G58" i="4" s="1"/>
  <c r="F56" i="4"/>
  <c r="G26" i="4"/>
  <c r="G54" i="4" s="1"/>
  <c r="D57" i="1" s="1"/>
  <c r="F25" i="4"/>
  <c r="G26" i="3"/>
  <c r="G54" i="3" s="1"/>
  <c r="G24" i="1"/>
  <c r="C15" i="2" s="1"/>
  <c r="G15" i="2" s="1"/>
  <c r="F25" i="3"/>
  <c r="G25" i="1"/>
  <c r="H59" i="3"/>
  <c r="H58" i="1"/>
  <c r="D24" i="2" s="1"/>
  <c r="D25" i="2" s="1"/>
  <c r="F7" i="2" s="1"/>
  <c r="F11" i="2" s="1"/>
  <c r="H59" i="4"/>
  <c r="F43" i="8"/>
  <c r="G58" i="3" s="1"/>
  <c r="G59" i="3" l="1"/>
  <c r="F57" i="4"/>
  <c r="F57" i="1" s="1"/>
  <c r="F50" i="9"/>
  <c r="D56" i="1"/>
  <c r="C16" i="2"/>
  <c r="G16" i="2" s="1"/>
  <c r="F25" i="1"/>
  <c r="F58" i="4"/>
  <c r="F56" i="3"/>
  <c r="F56" i="1" s="1"/>
  <c r="G26" i="1"/>
  <c r="G54" i="1" s="1"/>
  <c r="F54" i="8"/>
  <c r="H59" i="1"/>
  <c r="G59" i="4" l="1"/>
  <c r="C23" i="2"/>
  <c r="G23" i="2" s="1"/>
  <c r="F58" i="1"/>
  <c r="F58" i="3"/>
  <c r="I58" i="3"/>
  <c r="G58" i="1"/>
  <c r="C24" i="2" l="1"/>
  <c r="G59" i="1"/>
  <c r="I60" i="1" s="1"/>
  <c r="G24" i="2" l="1"/>
  <c r="C25" i="2"/>
  <c r="E11" i="2" l="1"/>
  <c r="E36" i="2" s="1"/>
  <c r="G36" i="2" s="1"/>
  <c r="G25" i="2"/>
  <c r="E7" i="2"/>
  <c r="G7" i="2" s="1"/>
  <c r="G11" i="2" s="1"/>
</calcChain>
</file>

<file path=xl/sharedStrings.xml><?xml version="1.0" encoding="utf-8"?>
<sst xmlns="http://schemas.openxmlformats.org/spreadsheetml/2006/main" count="723" uniqueCount="250">
  <si>
    <t xml:space="preserve">needing information as part of the review process or in order to coordinate programs; and to another </t>
  </si>
  <si>
    <t>Authorized for Local Reproduction</t>
  </si>
  <si>
    <t>Sea Grant Funds</t>
  </si>
  <si>
    <t>Grantee Share</t>
  </si>
  <si>
    <r>
      <t>NOTE:</t>
    </r>
    <r>
      <rPr>
        <sz val="10"/>
        <rFont val="Geneva"/>
      </rPr>
      <t xml:space="preserve"> Sea Grant Fellow</t>
    </r>
  </si>
  <si>
    <t>Expiration Date 3/31/2008</t>
  </si>
  <si>
    <t xml:space="preserve">                 Standard Form 424A (Rev.7-97)</t>
  </si>
  <si>
    <t>5. Fuel, Boat Time and Vehicle Usage</t>
  </si>
  <si>
    <t>6. Miscellaneous</t>
  </si>
  <si>
    <t>7. Subcontract</t>
  </si>
  <si>
    <t xml:space="preserve">      Total Other Costs</t>
  </si>
  <si>
    <t xml:space="preserve">TOTAL DIRECT COSTS </t>
  </si>
  <si>
    <t>No. of People</t>
  </si>
  <si>
    <t xml:space="preserve">person be subject to a penalty for failure to comply with, a collection of information subject to the </t>
  </si>
  <si>
    <t xml:space="preserve">requirements of the Paperwork Reduction Act, unless that collection of information displays a currently </t>
  </si>
  <si>
    <t xml:space="preserve">valid OMB Control Number. </t>
  </si>
  <si>
    <t xml:space="preserve">    e. Pre-Bac. Students</t>
  </si>
  <si>
    <t xml:space="preserve">    f. Secretarial-clerical</t>
  </si>
  <si>
    <t xml:space="preserve">    g. Technical-shop</t>
  </si>
  <si>
    <t xml:space="preserve">    h. Other</t>
  </si>
  <si>
    <t xml:space="preserve">      Total Personnel (A and B )</t>
  </si>
  <si>
    <t>:</t>
  </si>
  <si>
    <t>OMB Control NO. 0648-0362</t>
  </si>
  <si>
    <t>SEA GRANT BUDGET FORM 90-4</t>
  </si>
  <si>
    <t>Amt. Of Effort</t>
  </si>
  <si>
    <t>(Continued)</t>
  </si>
  <si>
    <t xml:space="preserve">Send comments regarding this burden estimate or any other aspect of this collection of information, </t>
  </si>
  <si>
    <t xml:space="preserve">including suggestions to reduce this burden, to National Sea Grant College Program, R/SG, NOAA, </t>
  </si>
  <si>
    <t>1315 East-West Highway, Silver Spring, MD 20910 (Attn: Paperwork Reduction Act - Dr. Fritz Schuler).</t>
  </si>
  <si>
    <t>11. Other</t>
  </si>
  <si>
    <t xml:space="preserve">development, utilization, and conservation of the Nation's ocean, coastal, and Great Lakes resources.  It </t>
  </si>
  <si>
    <t xml:space="preserve">does this by providing grant monies to promote a strong educational base, responsive research, and </t>
  </si>
  <si>
    <t xml:space="preserve">training.  The information requested on this form is requires in order to be considered for an award under </t>
  </si>
  <si>
    <t xml:space="preserve">the authority of the National Sea Grant College Act, as amended.  The information will be used to </t>
  </si>
  <si>
    <t xml:space="preserve">determine the cost of each project and whether proposed matching costs are allowable.  The information </t>
  </si>
  <si>
    <t xml:space="preserve">is also used in negotiating costs and in the administrative control expenditures.  The information </t>
  </si>
  <si>
    <t xml:space="preserve">requested may be disclosed to qualified reviewers and staff assistants as part of the application review </t>
  </si>
  <si>
    <t xml:space="preserve">process; to applicant institutions/grantees to provide or obtain data regarding the application review </t>
  </si>
  <si>
    <t xml:space="preserve">process, award decisions, and the administration of awards; to government contractors, experts, </t>
  </si>
  <si>
    <t xml:space="preserve">volunteers and researchers as necessary to complete assigned work; to other government agencies </t>
  </si>
  <si>
    <t xml:space="preserve">            g. Construction</t>
  </si>
  <si>
    <t xml:space="preserve">            h. Other</t>
  </si>
  <si>
    <t xml:space="preserve">            i. Total Direct (sum of 6a-6h)</t>
  </si>
  <si>
    <t xml:space="preserve">            j. Indirect charges</t>
  </si>
  <si>
    <t xml:space="preserve">            k. TOTALS (sum of 6l-6j)</t>
  </si>
  <si>
    <t>7. Program Income</t>
  </si>
  <si>
    <t xml:space="preserve">Federal agency, court or party in a court or Federal administrative proceedings if the Government is a </t>
  </si>
  <si>
    <t xml:space="preserve">party.  Notwithstanding any other provision of the law, no person is required to respond to, nor shall any </t>
  </si>
  <si>
    <t>(b) Applicant</t>
  </si>
  <si>
    <t>(c)  State</t>
  </si>
  <si>
    <t>(d)  Other Sources</t>
  </si>
  <si>
    <t>(e)  TOTALS</t>
  </si>
  <si>
    <t>9.</t>
  </si>
  <si>
    <t>10.</t>
  </si>
  <si>
    <t>11.</t>
  </si>
  <si>
    <t>12. TOTAL (sum of lines 8-11)</t>
  </si>
  <si>
    <t xml:space="preserve">                 SECTION D: FORCASTED CASH NEEDS</t>
  </si>
  <si>
    <t>Total for 1st Year</t>
  </si>
  <si>
    <t>1st Quarter</t>
  </si>
  <si>
    <t>2nd Quarter</t>
  </si>
  <si>
    <t>3rd Quarter</t>
  </si>
  <si>
    <t>4th Quarter</t>
  </si>
  <si>
    <t xml:space="preserve">Public Reporting burden for this collection of information is estimated to average 15 minutes per </t>
  </si>
  <si>
    <t xml:space="preserve">response, including the time necessary for reviewing instructions, searching existing data sources, </t>
  </si>
  <si>
    <t xml:space="preserve">gathering and maintaining the data needed, and completing and reviewing the collection of information.  </t>
  </si>
  <si>
    <t xml:space="preserve">                SECTION F: OTHER BUDGET INFORMATION</t>
  </si>
  <si>
    <t>21. Direct Charges:</t>
  </si>
  <si>
    <t>22. Indirect Charges:</t>
  </si>
  <si>
    <t>23. Remarks:</t>
  </si>
  <si>
    <t xml:space="preserve">                   Authorized for Local Reproduction</t>
  </si>
  <si>
    <t xml:space="preserve">                                   Standard Form 424A(Rev.4-92) Page 2</t>
  </si>
  <si>
    <t>GRANTEE</t>
  </si>
  <si>
    <t>GRANT/PROJECT NO.</t>
  </si>
  <si>
    <t>PRINCIPAL INVESTIGATOR</t>
  </si>
  <si>
    <t>DURATION (months)</t>
  </si>
  <si>
    <t>A. SALARIES AND WAGES</t>
  </si>
  <si>
    <t xml:space="preserve">                          MAN-MONTHS</t>
  </si>
  <si>
    <t>1. SENIOR PERSONNEL</t>
  </si>
  <si>
    <t xml:space="preserve">    Sub Total</t>
  </si>
  <si>
    <t>2. OTHER PERSONNEL</t>
  </si>
  <si>
    <t xml:space="preserve"> </t>
  </si>
  <si>
    <t xml:space="preserve">       Total Salaries and Wages</t>
  </si>
  <si>
    <t>B. FRINGE BENEFITS (when charged as a direct cost)</t>
  </si>
  <si>
    <t>C. PERMANENT EQUIPMENT</t>
  </si>
  <si>
    <t>D. EXPENDABLE SUPPLIES AND EQUIPMENT</t>
  </si>
  <si>
    <t>E. TRAVEL</t>
  </si>
  <si>
    <t>1. Domestic - U.S. and its Possessions (Inc. Puerto Rico)</t>
  </si>
  <si>
    <t>2. International</t>
  </si>
  <si>
    <t xml:space="preserve">      Total Travel</t>
  </si>
  <si>
    <t>F. PUBLICATIONS AND DOCUMENTATION COSTS</t>
  </si>
  <si>
    <t>G. OTHER COSTS</t>
  </si>
  <si>
    <t>1. Computer Costs</t>
  </si>
  <si>
    <t>2. Statistical Consultation/Data Analyses</t>
  </si>
  <si>
    <t>3. Copying, Library and Communication</t>
  </si>
  <si>
    <t>4. Analytical and Shop Services</t>
  </si>
  <si>
    <t xml:space="preserve">                  Prescribed by OMB Circular A-102</t>
  </si>
  <si>
    <t xml:space="preserve">                 SECTION C: NON-FEDERAL RESOURCES</t>
  </si>
  <si>
    <t>(a)  Grant Program</t>
  </si>
  <si>
    <t>Expiration Date 9/30/2004</t>
  </si>
  <si>
    <t xml:space="preserve">    a. (Co) Principal Investigator</t>
  </si>
  <si>
    <t xml:space="preserve">    b. Associates (Faculty or staff</t>
  </si>
  <si>
    <t xml:space="preserve">    a. Professionals</t>
  </si>
  <si>
    <t xml:space="preserve">    b. Research associates</t>
  </si>
  <si>
    <t xml:space="preserve">    c. Res. Asst./Grad. Students</t>
  </si>
  <si>
    <t xml:space="preserve">    d. Prof. School Students</t>
  </si>
  <si>
    <t>13.  Federal</t>
  </si>
  <si>
    <t>14.  Non-Federal</t>
  </si>
  <si>
    <t>15.  Total  (sum of lines 8-11)</t>
  </si>
  <si>
    <t xml:space="preserve">         SECTION E: BUDGET ESTIMATES OF FEDERAL FUNDS NEEDED TO BALANCE PROJECT</t>
  </si>
  <si>
    <t xml:space="preserve">                  FUTURE FUNDING PERIODS</t>
  </si>
  <si>
    <t>(b) First</t>
  </si>
  <si>
    <t>(c) Second</t>
  </si>
  <si>
    <t>(d) Third</t>
  </si>
  <si>
    <t>(e) Fourth</t>
  </si>
  <si>
    <t xml:space="preserve">16.  </t>
  </si>
  <si>
    <t xml:space="preserve">17.  </t>
  </si>
  <si>
    <t xml:space="preserve">18.  </t>
  </si>
  <si>
    <t xml:space="preserve">19.  </t>
  </si>
  <si>
    <t xml:space="preserve">20.  </t>
  </si>
  <si>
    <t>PAPERWORK REDUCTION ACT, PRIVACY ACT, AND PUBLIC BURDEN</t>
  </si>
  <si>
    <t>(A through G)</t>
  </si>
  <si>
    <t>INDIRECT COSTS</t>
  </si>
  <si>
    <t>On Campus</t>
  </si>
  <si>
    <t>Off Campus</t>
  </si>
  <si>
    <t xml:space="preserve">      Total Indirect Cost</t>
  </si>
  <si>
    <t>TOTAL COSTS</t>
  </si>
  <si>
    <t>BUDGET INFORMATION - Non-Construction Programs</t>
  </si>
  <si>
    <t xml:space="preserve">NOAA's National Sea Grant College Program exists to increase the understanding, assessment, </t>
  </si>
  <si>
    <t>OMB Approval no . 0348004</t>
  </si>
  <si>
    <t xml:space="preserve">                 SECTION A: BUDGET SUMMARY</t>
  </si>
  <si>
    <t>Yr. 3</t>
  </si>
  <si>
    <t>Yr. 4.</t>
  </si>
  <si>
    <t>Yr 5</t>
  </si>
  <si>
    <t xml:space="preserve">Grant Program </t>
  </si>
  <si>
    <t xml:space="preserve">Catalog of Federal </t>
  </si>
  <si>
    <t xml:space="preserve">                                      Estimated Unobligated Funds</t>
  </si>
  <si>
    <t xml:space="preserve">    New or Revised Budget</t>
  </si>
  <si>
    <t>Function or Activity</t>
  </si>
  <si>
    <t>Domestic Assistance Number</t>
  </si>
  <si>
    <t>Federal</t>
  </si>
  <si>
    <t>Non-Federal</t>
  </si>
  <si>
    <t xml:space="preserve">      12 months</t>
  </si>
  <si>
    <t>8. Rapid Response &amp; Program Development</t>
  </si>
  <si>
    <t>9. Maintenance Agreement for Equip Repair</t>
  </si>
  <si>
    <t>10. Tuition</t>
  </si>
  <si>
    <t>Total</t>
  </si>
  <si>
    <t>(a)</t>
  </si>
  <si>
    <t>(b)</t>
  </si>
  <si>
    <t>(c)</t>
  </si>
  <si>
    <t>(d)</t>
  </si>
  <si>
    <t>(e)</t>
  </si>
  <si>
    <t>(f)</t>
  </si>
  <si>
    <t>(g)</t>
  </si>
  <si>
    <t>2.</t>
  </si>
  <si>
    <t>3.</t>
  </si>
  <si>
    <t>4.</t>
  </si>
  <si>
    <t>5.              Totals</t>
  </si>
  <si>
    <t xml:space="preserve">                 SECTION B: BUDGET CATEGORIES</t>
  </si>
  <si>
    <t>GRANT PROGRAM, FUNCTION OR ACTIVITY</t>
  </si>
  <si>
    <t>6.   Object Class Categories</t>
  </si>
  <si>
    <t>(1)    Federal</t>
  </si>
  <si>
    <t>(2)    Applicant</t>
  </si>
  <si>
    <t>(3)</t>
  </si>
  <si>
    <t>(4)</t>
  </si>
  <si>
    <t xml:space="preserve">            a. Personnel</t>
  </si>
  <si>
    <t xml:space="preserve">            b. Fringe Benefits</t>
  </si>
  <si>
    <t xml:space="preserve">            c. Travel</t>
  </si>
  <si>
    <t xml:space="preserve">            d. Equipment</t>
  </si>
  <si>
    <t>%</t>
  </si>
  <si>
    <t>AMT</t>
  </si>
  <si>
    <t xml:space="preserve">            e. Supplies</t>
  </si>
  <si>
    <t xml:space="preserve">            f. Contractual</t>
  </si>
  <si>
    <t>Expiration Date 8/31/2011</t>
  </si>
  <si>
    <t>Budget Work Sheet</t>
  </si>
  <si>
    <t xml:space="preserve">Budget Period:  </t>
  </si>
  <si>
    <t xml:space="preserve">'SALARIES &amp; WAGES </t>
  </si>
  <si>
    <t xml:space="preserve">Monthly </t>
  </si>
  <si>
    <t>OPE</t>
  </si>
  <si>
    <t>SG</t>
  </si>
  <si>
    <t>CS</t>
  </si>
  <si>
    <t xml:space="preserve"> Name, Position, Title </t>
  </si>
  <si>
    <t>Stipend</t>
  </si>
  <si>
    <t>FTE</t>
  </si>
  <si>
    <t>MM</t>
  </si>
  <si>
    <t xml:space="preserve">Sea Grant </t>
  </si>
  <si>
    <t>Cost Share</t>
  </si>
  <si>
    <t>A. TOTAL SALARIES &amp; WAGES</t>
  </si>
  <si>
    <t>B.  FRINGE BENEFITS</t>
  </si>
  <si>
    <t>C.  EXPENDABLE SUPPLIES &amp; EQUIPMENT - under $5,000 per unit</t>
  </si>
  <si>
    <t>TRAVEL</t>
  </si>
  <si>
    <t>Instate:</t>
  </si>
  <si>
    <t>Domestic</t>
  </si>
  <si>
    <t>Outstate:</t>
  </si>
  <si>
    <t xml:space="preserve">International (list destination and purpose)                                                    </t>
  </si>
  <si>
    <t>Trip 1:</t>
  </si>
  <si>
    <t>Trip 2:</t>
  </si>
  <si>
    <t>D.  TOTAL TRAVEL</t>
  </si>
  <si>
    <t xml:space="preserve">E.  PUBLICATION COSTS  </t>
  </si>
  <si>
    <t>OTHER COSTS (subcontracts, consultants, computer time, etc.)</t>
  </si>
  <si>
    <t xml:space="preserve">Subcontract-indirect rate charged on first $25,000 </t>
  </si>
  <si>
    <t>F.  TOTAL OTHER COSTS</t>
  </si>
  <si>
    <t>G.  Subtotal DIRECT COSTS subject to indirect rate (sum items A-F)</t>
  </si>
  <si>
    <t xml:space="preserve">Other Sponsored Activity Cost at </t>
  </si>
  <si>
    <t>% (multiply G x rate)</t>
  </si>
  <si>
    <t xml:space="preserve">    OFF-campus Cost at</t>
  </si>
  <si>
    <t>H.  TOTAL INDIRECT COST</t>
  </si>
  <si>
    <r>
      <t xml:space="preserve">I.  GRADUATE STUDENT TUITION </t>
    </r>
    <r>
      <rPr>
        <b/>
        <sz val="9"/>
        <rFont val="Arial"/>
        <family val="2"/>
      </rPr>
      <t>-</t>
    </r>
    <r>
      <rPr>
        <sz val="9"/>
        <rFont val="Arial"/>
        <family val="2"/>
      </rPr>
      <t>total # of terms requested</t>
    </r>
  </si>
  <si>
    <t>COSTS NOT REQUIRING INDIRECT</t>
  </si>
  <si>
    <t>J.  TOTAL Costs not Requirinig Indirect</t>
  </si>
  <si>
    <t>K.  GRAND TOTAL REQUESTED (sum items G to J)</t>
  </si>
  <si>
    <t>PRINCIPAL INVESTIGATOR:  Joe Cone</t>
  </si>
  <si>
    <t>Pat Corcoran</t>
  </si>
  <si>
    <t>Oregon State University</t>
  </si>
  <si>
    <t>CS Over/(Under)</t>
  </si>
  <si>
    <t>5/1/2013 to 4/30/2014</t>
  </si>
  <si>
    <t>Cone</t>
  </si>
  <si>
    <t>A/CC-18</t>
  </si>
  <si>
    <t>PROJECT TITLE: SG CACBI Method #5</t>
  </si>
  <si>
    <t>24 months</t>
  </si>
  <si>
    <t>2 years</t>
  </si>
  <si>
    <t xml:space="preserve">PRINCIPAL INVESTIGATOR:  </t>
  </si>
  <si>
    <t xml:space="preserve">PROJECT TITLE: </t>
  </si>
  <si>
    <t>1 years</t>
  </si>
  <si>
    <t>12 months</t>
  </si>
  <si>
    <t xml:space="preserve">8.   </t>
  </si>
  <si>
    <t>Is this project external to OSU? Y/N</t>
  </si>
  <si>
    <t>Y</t>
  </si>
  <si>
    <t>N</t>
  </si>
  <si>
    <t>Program Development Budget Work Sheet</t>
  </si>
  <si>
    <t xml:space="preserve">    External Institution Indirect Cost</t>
  </si>
  <si>
    <r>
      <t xml:space="preserve">I.  GRADUATE STUDENT TUITION </t>
    </r>
    <r>
      <rPr>
        <b/>
        <sz val="9"/>
        <rFont val="Arial"/>
        <family val="2"/>
      </rPr>
      <t>-</t>
    </r>
    <r>
      <rPr>
        <sz val="9"/>
        <rFont val="Arial"/>
        <family val="2"/>
      </rPr>
      <t xml:space="preserve"> # of terms requested</t>
    </r>
  </si>
  <si>
    <t>X / XX / 2012 - X / XX / 2012</t>
  </si>
  <si>
    <t>Instructions:  Awards cannot exceed $6800 in direct costs.  The Sea Grant Office will administer the indirect rate appropriate for the project.</t>
  </si>
  <si>
    <t>On</t>
  </si>
  <si>
    <t>Off</t>
  </si>
  <si>
    <t>Research</t>
  </si>
  <si>
    <t>Off-Campus</t>
  </si>
  <si>
    <t xml:space="preserve">Is this project external to OSU?  </t>
  </si>
  <si>
    <t xml:space="preserve">Is this Research/Other Sponsored Program?  </t>
  </si>
  <si>
    <t>Other</t>
  </si>
  <si>
    <t xml:space="preserve">OSU Off-Campus Indirect Cost at </t>
  </si>
  <si>
    <t>OSU On-Campus Other Sponsord Prgms IC at</t>
  </si>
  <si>
    <t xml:space="preserve">Is this project on-OSU campus/off-OSU campus?  </t>
  </si>
  <si>
    <t>Start Date</t>
  </si>
  <si>
    <t>End Date</t>
  </si>
  <si>
    <t>OSU TOTAL</t>
  </si>
  <si>
    <t>OSU I/C</t>
  </si>
  <si>
    <t>J.  TOTAL Costs not Requiring Indirect</t>
  </si>
  <si>
    <t>46%</t>
  </si>
  <si>
    <r>
      <t>OSU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On-Campus Research IC at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</si>
</sst>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\ ;\(&quot;$&quot;#,##0\)"/>
    <numFmt numFmtId="165" formatCode="_(&quot;$&quot;* #,##0_);_(&quot;$&quot;* \(#,##0\);_(&quot;$&quot;* &quot;-&quot;??_);_(@_)"/>
    <numFmt numFmtId="166" formatCode="0.0%"/>
    <numFmt numFmtId="167" formatCode="_(&quot;$&quot;* #,##0.00_);_(&quot;$&quot;* \(#,##0.00\);_(&quot;$&quot;* &quot;-&quot;_);_(@_)"/>
  </numFmts>
  <fonts count="34">
    <font>
      <sz val="10"/>
      <name val="Geneva"/>
    </font>
    <font>
      <b/>
      <sz val="10"/>
      <name val="Geneva"/>
    </font>
    <font>
      <sz val="10"/>
      <name val="Geneva"/>
    </font>
    <font>
      <sz val="7"/>
      <name val="Helv"/>
    </font>
    <font>
      <sz val="10"/>
      <name val="Helv"/>
    </font>
    <font>
      <b/>
      <sz val="7"/>
      <name val="Helv"/>
    </font>
    <font>
      <b/>
      <sz val="9"/>
      <name val="Helv"/>
    </font>
    <font>
      <b/>
      <sz val="11"/>
      <name val="Helv"/>
    </font>
    <font>
      <sz val="6"/>
      <name val="Helv"/>
    </font>
    <font>
      <sz val="9"/>
      <name val="Helv"/>
    </font>
    <font>
      <b/>
      <sz val="8"/>
      <name val="Helv"/>
    </font>
    <font>
      <b/>
      <sz val="10"/>
      <name val="Helv"/>
    </font>
    <font>
      <sz val="8"/>
      <name val="Helv"/>
    </font>
    <font>
      <b/>
      <sz val="7"/>
      <name val="Geneva"/>
    </font>
    <font>
      <b/>
      <sz val="6"/>
      <name val="Helv"/>
    </font>
    <font>
      <b/>
      <sz val="14"/>
      <name val="Helv"/>
    </font>
    <font>
      <b/>
      <sz val="14"/>
      <name val="Geneva"/>
    </font>
    <font>
      <sz val="10"/>
      <name val="Geneva"/>
    </font>
    <font>
      <sz val="9"/>
      <name val="Geneva"/>
    </font>
    <font>
      <sz val="7"/>
      <name val="Geneva"/>
    </font>
    <font>
      <sz val="10"/>
      <name val="Arial"/>
      <family val="2"/>
    </font>
    <font>
      <b/>
      <sz val="14"/>
      <color indexed="62"/>
      <name val="Arial"/>
      <family val="2"/>
    </font>
    <font>
      <sz val="9"/>
      <name val="Arial"/>
      <family val="2"/>
    </font>
    <font>
      <b/>
      <sz val="10"/>
      <color indexed="62"/>
      <name val="Arial"/>
      <family val="2"/>
    </font>
    <font>
      <sz val="10"/>
      <color indexed="6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2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sz val="10"/>
      <color rgb="FFFF0000"/>
      <name val="Arial"/>
      <family val="2"/>
    </font>
    <font>
      <sz val="10"/>
      <color rgb="FFFF0000"/>
      <name val="Geneva"/>
    </font>
    <font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22"/>
      </patternFill>
    </fill>
    <fill>
      <patternFill patternType="solid">
        <fgColor indexed="42"/>
        <bgColor indexed="22"/>
      </patternFill>
    </fill>
    <fill>
      <patternFill patternType="solid">
        <fgColor indexed="42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</fills>
  <borders count="1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/>
      <right/>
      <top style="thin">
        <color indexed="6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/>
      <top/>
      <bottom style="thin">
        <color indexed="23"/>
      </bottom>
      <diagonal/>
    </border>
    <border>
      <left style="thin">
        <color indexed="6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3"/>
      </right>
      <top/>
      <bottom style="thin">
        <color indexed="23"/>
      </bottom>
      <diagonal/>
    </border>
    <border>
      <left style="thin">
        <color indexed="63"/>
      </left>
      <right/>
      <top style="thin">
        <color indexed="64"/>
      </top>
      <bottom/>
      <diagonal/>
    </border>
    <border>
      <left style="thin">
        <color indexed="63"/>
      </left>
      <right/>
      <top style="medium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3"/>
      </bottom>
      <diagonal/>
    </border>
    <border>
      <left style="thin">
        <color indexed="23"/>
      </left>
      <right style="thin">
        <color indexed="6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hair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 style="thin">
        <color indexed="63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3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/>
      <top/>
      <bottom style="hair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23"/>
      </right>
      <top style="thin">
        <color indexed="23"/>
      </top>
      <bottom style="thin">
        <color indexed="6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thin">
        <color indexed="8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64"/>
      </right>
      <top/>
      <bottom style="thin">
        <color indexed="55"/>
      </bottom>
      <diagonal/>
    </border>
    <border>
      <left/>
      <right style="thin">
        <color indexed="64"/>
      </right>
      <top/>
      <bottom style="thin">
        <color indexed="55"/>
      </bottom>
      <diagonal/>
    </border>
    <border>
      <left style="thin">
        <color indexed="8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3"/>
      </right>
      <top/>
      <bottom style="thin">
        <color indexed="64"/>
      </bottom>
      <diagonal/>
    </border>
    <border>
      <left style="thin">
        <color indexed="64"/>
      </left>
      <right style="thin">
        <color indexed="63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3"/>
      </right>
      <top style="thin">
        <color indexed="64"/>
      </top>
      <bottom/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31"/>
      </left>
      <right/>
      <top style="thick">
        <color indexed="31"/>
      </top>
      <bottom/>
      <diagonal/>
    </border>
    <border>
      <left/>
      <right/>
      <top style="thick">
        <color indexed="31"/>
      </top>
      <bottom/>
      <diagonal/>
    </border>
    <border>
      <left/>
      <right style="thick">
        <color indexed="54"/>
      </right>
      <top style="thick">
        <color indexed="31"/>
      </top>
      <bottom/>
      <diagonal/>
    </border>
    <border>
      <left style="thick">
        <color indexed="31"/>
      </left>
      <right/>
      <top/>
      <bottom/>
      <diagonal/>
    </border>
    <border>
      <left/>
      <right style="thick">
        <color indexed="54"/>
      </right>
      <top/>
      <bottom/>
      <diagonal/>
    </border>
    <border>
      <left style="thick">
        <color indexed="31"/>
      </left>
      <right style="thin">
        <color indexed="64"/>
      </right>
      <top style="thick">
        <color indexed="62"/>
      </top>
      <bottom/>
      <diagonal/>
    </border>
    <border>
      <left/>
      <right style="thin">
        <color indexed="64"/>
      </right>
      <top style="thick">
        <color indexed="62"/>
      </top>
      <bottom/>
      <diagonal/>
    </border>
    <border>
      <left style="thick">
        <color indexed="64"/>
      </left>
      <right style="medium">
        <color indexed="64"/>
      </right>
      <top style="thick">
        <color indexed="62"/>
      </top>
      <bottom/>
      <diagonal/>
    </border>
    <border>
      <left/>
      <right style="thick">
        <color indexed="64"/>
      </right>
      <top style="thick">
        <color indexed="62"/>
      </top>
      <bottom/>
      <diagonal/>
    </border>
    <border>
      <left/>
      <right style="thick">
        <color indexed="54"/>
      </right>
      <top style="thick">
        <color indexed="62"/>
      </top>
      <bottom/>
      <diagonal/>
    </border>
    <border>
      <left style="thick">
        <color indexed="31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5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31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3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31"/>
      </left>
      <right/>
      <top style="thin">
        <color indexed="64"/>
      </top>
      <bottom style="thin">
        <color indexed="64"/>
      </bottom>
      <diagonal/>
    </border>
    <border>
      <left style="thick">
        <color indexed="31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31"/>
      </left>
      <right/>
      <top/>
      <bottom style="thick">
        <color indexed="54"/>
      </bottom>
      <diagonal/>
    </border>
    <border>
      <left/>
      <right/>
      <top/>
      <bottom style="thick">
        <color indexed="54"/>
      </bottom>
      <diagonal/>
    </border>
    <border>
      <left style="thick">
        <color indexed="64"/>
      </left>
      <right style="medium">
        <color indexed="64"/>
      </right>
      <top/>
      <bottom style="thick">
        <color indexed="54"/>
      </bottom>
      <diagonal/>
    </border>
    <border>
      <left/>
      <right style="thick">
        <color indexed="64"/>
      </right>
      <top/>
      <bottom style="thick">
        <color indexed="5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ck">
        <color indexed="62"/>
      </top>
      <bottom/>
      <diagonal/>
    </border>
    <border>
      <left/>
      <right style="medium">
        <color indexed="64"/>
      </right>
      <top style="thick">
        <color indexed="62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0" fontId="20" fillId="0" borderId="0"/>
    <xf numFmtId="0" fontId="22" fillId="0" borderId="0"/>
    <xf numFmtId="9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71">
    <xf numFmtId="0" fontId="0" fillId="0" borderId="0" xfId="0"/>
    <xf numFmtId="0" fontId="6" fillId="0" borderId="0" xfId="0" applyFont="1" applyFill="1" applyBorder="1" applyProtection="1"/>
    <xf numFmtId="0" fontId="3" fillId="0" borderId="0" xfId="0" applyFont="1" applyFill="1" applyProtection="1"/>
    <xf numFmtId="0" fontId="3" fillId="0" borderId="0" xfId="0" applyFont="1" applyFill="1" applyBorder="1" applyProtection="1"/>
    <xf numFmtId="0" fontId="9" fillId="2" borderId="1" xfId="0" applyFont="1" applyFill="1" applyBorder="1" applyAlignment="1" applyProtection="1">
      <alignment vertical="top"/>
      <protection locked="0"/>
    </xf>
    <xf numFmtId="0" fontId="3" fillId="2" borderId="1" xfId="0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5" fillId="0" borderId="0" xfId="0" applyFont="1" applyFill="1" applyBorder="1" applyProtection="1"/>
    <xf numFmtId="0" fontId="9" fillId="2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Protection="1"/>
    <xf numFmtId="0" fontId="5" fillId="0" borderId="1" xfId="0" applyFont="1" applyFill="1" applyBorder="1" applyProtection="1"/>
    <xf numFmtId="0" fontId="3" fillId="0" borderId="1" xfId="0" applyFont="1" applyFill="1" applyBorder="1" applyProtection="1"/>
    <xf numFmtId="0" fontId="6" fillId="0" borderId="1" xfId="0" applyFont="1" applyFill="1" applyBorder="1" applyProtection="1"/>
    <xf numFmtId="0" fontId="5" fillId="0" borderId="0" xfId="0" applyFont="1" applyFill="1" applyProtection="1"/>
    <xf numFmtId="0" fontId="9" fillId="0" borderId="1" xfId="0" applyFont="1" applyFill="1" applyBorder="1" applyProtection="1">
      <protection locked="0"/>
    </xf>
    <xf numFmtId="0" fontId="3" fillId="0" borderId="0" xfId="0" applyFont="1" applyProtection="1"/>
    <xf numFmtId="4" fontId="3" fillId="0" borderId="0" xfId="0" applyNumberFormat="1" applyFont="1" applyFill="1" applyProtection="1">
      <protection locked="0"/>
    </xf>
    <xf numFmtId="0" fontId="0" fillId="0" borderId="0" xfId="0" applyBorder="1"/>
    <xf numFmtId="0" fontId="6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0" fillId="2" borderId="4" xfId="0" applyFill="1" applyBorder="1" applyProtection="1"/>
    <xf numFmtId="0" fontId="0" fillId="2" borderId="5" xfId="0" applyFill="1" applyBorder="1" applyProtection="1"/>
    <xf numFmtId="0" fontId="1" fillId="2" borderId="5" xfId="0" applyFont="1" applyFill="1" applyBorder="1" applyAlignment="1" applyProtection="1">
      <alignment vertical="center"/>
    </xf>
    <xf numFmtId="0" fontId="0" fillId="2" borderId="6" xfId="0" applyFill="1" applyBorder="1" applyProtection="1"/>
    <xf numFmtId="0" fontId="10" fillId="0" borderId="7" xfId="0" applyFont="1" applyBorder="1" applyAlignment="1" applyProtection="1">
      <alignment horizontal="center" wrapText="1"/>
    </xf>
    <xf numFmtId="0" fontId="10" fillId="0" borderId="8" xfId="0" applyFont="1" applyBorder="1" applyAlignment="1" applyProtection="1">
      <alignment horizontal="center" wrapText="1"/>
    </xf>
    <xf numFmtId="0" fontId="10" fillId="0" borderId="9" xfId="0" applyFont="1" applyBorder="1" applyAlignment="1" applyProtection="1">
      <alignment horizontal="center"/>
    </xf>
    <xf numFmtId="0" fontId="0" fillId="0" borderId="1" xfId="0" applyBorder="1" applyProtection="1"/>
    <xf numFmtId="0" fontId="10" fillId="0" borderId="1" xfId="0" applyFont="1" applyBorder="1" applyAlignment="1" applyProtection="1">
      <alignment horizontal="center"/>
    </xf>
    <xf numFmtId="0" fontId="10" fillId="0" borderId="7" xfId="0" applyFont="1" applyBorder="1" applyAlignment="1" applyProtection="1">
      <alignment horizontal="center" vertical="top" wrapText="1"/>
    </xf>
    <xf numFmtId="0" fontId="10" fillId="0" borderId="10" xfId="0" applyFont="1" applyBorder="1" applyAlignment="1" applyProtection="1">
      <alignment horizontal="center"/>
    </xf>
    <xf numFmtId="0" fontId="10" fillId="0" borderId="9" xfId="0" applyFont="1" applyBorder="1" applyAlignment="1" applyProtection="1">
      <alignment horizontal="center"/>
      <protection locked="0"/>
    </xf>
    <xf numFmtId="0" fontId="12" fillId="0" borderId="10" xfId="0" quotePrefix="1" applyFont="1" applyBorder="1" applyAlignment="1" applyProtection="1">
      <alignment vertical="center"/>
    </xf>
    <xf numFmtId="41" fontId="9" fillId="0" borderId="9" xfId="0" quotePrefix="1" applyNumberFormat="1" applyFont="1" applyBorder="1" applyAlignment="1" applyProtection="1">
      <alignment horizontal="center" vertical="center"/>
    </xf>
    <xf numFmtId="41" fontId="12" fillId="0" borderId="9" xfId="0" applyNumberFormat="1" applyFont="1" applyBorder="1" applyAlignment="1" applyProtection="1">
      <alignment vertical="center"/>
      <protection locked="0"/>
    </xf>
    <xf numFmtId="42" fontId="9" fillId="0" borderId="9" xfId="0" applyNumberFormat="1" applyFont="1" applyBorder="1" applyAlignment="1" applyProtection="1">
      <alignment vertical="center"/>
      <protection locked="0"/>
    </xf>
    <xf numFmtId="41" fontId="12" fillId="0" borderId="9" xfId="0" applyNumberFormat="1" applyFont="1" applyBorder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11" xfId="0" applyBorder="1" applyProtection="1"/>
    <xf numFmtId="0" fontId="0" fillId="0" borderId="8" xfId="0" applyFill="1" applyBorder="1" applyProtection="1"/>
    <xf numFmtId="0" fontId="0" fillId="0" borderId="1" xfId="0" applyFill="1" applyBorder="1" applyProtection="1">
      <protection locked="0"/>
    </xf>
    <xf numFmtId="0" fontId="13" fillId="0" borderId="1" xfId="0" applyFont="1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13" fillId="0" borderId="8" xfId="0" applyFont="1" applyFill="1" applyBorder="1" applyAlignment="1" applyProtection="1">
      <alignment horizontal="center" vertical="center"/>
      <protection locked="0"/>
    </xf>
    <xf numFmtId="0" fontId="12" fillId="0" borderId="2" xfId="0" quotePrefix="1" applyFont="1" applyBorder="1" applyAlignment="1" applyProtection="1">
      <alignment vertical="top"/>
    </xf>
    <xf numFmtId="0" fontId="12" fillId="0" borderId="9" xfId="0" applyFont="1" applyBorder="1" applyAlignment="1" applyProtection="1">
      <alignment vertical="center"/>
    </xf>
    <xf numFmtId="0" fontId="10" fillId="0" borderId="9" xfId="0" quotePrefix="1" applyFont="1" applyBorder="1" applyAlignment="1" applyProtection="1">
      <alignment vertical="center"/>
      <protection locked="0"/>
    </xf>
    <xf numFmtId="0" fontId="12" fillId="0" borderId="9" xfId="0" applyFont="1" applyBorder="1" applyAlignment="1" applyProtection="1">
      <alignment vertical="center"/>
      <protection locked="0"/>
    </xf>
    <xf numFmtId="0" fontId="12" fillId="0" borderId="2" xfId="0" applyFont="1" applyBorder="1" applyAlignment="1" applyProtection="1">
      <alignment vertical="center"/>
    </xf>
    <xf numFmtId="42" fontId="9" fillId="0" borderId="9" xfId="0" applyNumberFormat="1" applyFont="1" applyBorder="1" applyAlignment="1" applyProtection="1">
      <alignment vertical="center"/>
    </xf>
    <xf numFmtId="41" fontId="9" fillId="0" borderId="9" xfId="0" applyNumberFormat="1" applyFont="1" applyBorder="1" applyAlignment="1" applyProtection="1">
      <alignment vertical="center"/>
      <protection locked="0"/>
    </xf>
    <xf numFmtId="41" fontId="9" fillId="0" borderId="9" xfId="0" applyNumberFormat="1" applyFont="1" applyBorder="1" applyAlignment="1" applyProtection="1">
      <alignment vertical="center"/>
    </xf>
    <xf numFmtId="0" fontId="12" fillId="0" borderId="11" xfId="0" applyFont="1" applyBorder="1" applyAlignment="1" applyProtection="1">
      <alignment vertical="center"/>
    </xf>
    <xf numFmtId="0" fontId="12" fillId="0" borderId="8" xfId="0" applyFont="1" applyBorder="1" applyAlignment="1" applyProtection="1">
      <alignment vertical="center"/>
    </xf>
    <xf numFmtId="0" fontId="12" fillId="0" borderId="0" xfId="0" applyFont="1" applyAlignment="1">
      <alignment vertical="center"/>
    </xf>
    <xf numFmtId="0" fontId="7" fillId="0" borderId="0" xfId="0" applyFont="1" applyAlignment="1"/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2" xfId="0" applyBorder="1"/>
    <xf numFmtId="0" fontId="10" fillId="0" borderId="1" xfId="0" applyFont="1" applyBorder="1" applyAlignment="1" applyProtection="1">
      <alignment horizontal="center" vertical="top"/>
    </xf>
    <xf numFmtId="0" fontId="10" fillId="0" borderId="9" xfId="0" applyFont="1" applyBorder="1" applyAlignment="1" applyProtection="1">
      <alignment horizontal="center" vertical="top"/>
      <protection locked="0"/>
    </xf>
    <xf numFmtId="0" fontId="12" fillId="0" borderId="2" xfId="0" quotePrefix="1" applyFont="1" applyBorder="1" applyAlignment="1" applyProtection="1">
      <alignment vertical="center"/>
    </xf>
    <xf numFmtId="0" fontId="12" fillId="0" borderId="1" xfId="0" applyFont="1" applyBorder="1" applyAlignment="1" applyProtection="1">
      <alignment vertical="center"/>
    </xf>
    <xf numFmtId="0" fontId="9" fillId="0" borderId="9" xfId="0" applyFont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13" fillId="0" borderId="9" xfId="0" applyFont="1" applyFill="1" applyBorder="1" applyAlignment="1" applyProtection="1">
      <alignment horizontal="center" vertical="center"/>
      <protection locked="0"/>
    </xf>
    <xf numFmtId="42" fontId="9" fillId="0" borderId="9" xfId="0" quotePrefix="1" applyNumberFormat="1" applyFont="1" applyFill="1" applyBorder="1" applyAlignment="1" applyProtection="1">
      <alignment horizontal="right"/>
      <protection locked="0"/>
    </xf>
    <xf numFmtId="44" fontId="9" fillId="0" borderId="9" xfId="0" quotePrefix="1" applyNumberFormat="1" applyFont="1" applyBorder="1" applyAlignment="1" applyProtection="1">
      <alignment horizontal="right"/>
      <protection locked="0"/>
    </xf>
    <xf numFmtId="44" fontId="9" fillId="0" borderId="9" xfId="0" applyNumberFormat="1" applyFont="1" applyBorder="1" applyAlignment="1" applyProtection="1">
      <alignment horizontal="right"/>
      <protection locked="0"/>
    </xf>
    <xf numFmtId="41" fontId="9" fillId="0" borderId="9" xfId="0" applyNumberFormat="1" applyFont="1" applyFill="1" applyBorder="1" applyAlignment="1" applyProtection="1">
      <alignment vertical="center"/>
    </xf>
    <xf numFmtId="43" fontId="9" fillId="0" borderId="9" xfId="0" quotePrefix="1" applyNumberFormat="1" applyFont="1" applyBorder="1" applyAlignment="1" applyProtection="1">
      <alignment horizontal="right"/>
      <protection locked="0"/>
    </xf>
    <xf numFmtId="43" fontId="9" fillId="0" borderId="9" xfId="0" applyNumberFormat="1" applyFont="1" applyBorder="1" applyAlignment="1" applyProtection="1">
      <alignment horizontal="right"/>
      <protection locked="0"/>
    </xf>
    <xf numFmtId="44" fontId="9" fillId="0" borderId="9" xfId="0" applyNumberFormat="1" applyFont="1" applyBorder="1" applyAlignment="1" applyProtection="1">
      <alignment vertical="center"/>
    </xf>
    <xf numFmtId="0" fontId="0" fillId="2" borderId="6" xfId="0" applyFill="1" applyBorder="1"/>
    <xf numFmtId="0" fontId="10" fillId="0" borderId="0" xfId="0" applyFont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left" vertical="center"/>
      <protection locked="0"/>
    </xf>
    <xf numFmtId="42" fontId="9" fillId="0" borderId="9" xfId="0" applyNumberFormat="1" applyFont="1" applyFill="1" applyBorder="1" applyAlignment="1" applyProtection="1">
      <alignment horizontal="right"/>
      <protection locked="0"/>
    </xf>
    <xf numFmtId="44" fontId="9" fillId="0" borderId="9" xfId="0" applyNumberFormat="1" applyFont="1" applyBorder="1" applyAlignment="1" applyProtection="1">
      <alignment horizontal="center" vertical="center"/>
      <protection locked="0"/>
    </xf>
    <xf numFmtId="1" fontId="12" fillId="0" borderId="2" xfId="0" quotePrefix="1" applyNumberFormat="1" applyFont="1" applyBorder="1" applyAlignment="1" applyProtection="1">
      <alignment horizontal="left" vertical="center"/>
    </xf>
    <xf numFmtId="3" fontId="10" fillId="0" borderId="1" xfId="0" applyNumberFormat="1" applyFont="1" applyBorder="1" applyAlignment="1" applyProtection="1">
      <alignment horizontal="center" vertical="top"/>
      <protection locked="0"/>
    </xf>
    <xf numFmtId="3" fontId="10" fillId="0" borderId="9" xfId="0" applyNumberFormat="1" applyFont="1" applyBorder="1" applyAlignment="1" applyProtection="1">
      <alignment horizontal="center" vertical="top"/>
      <protection locked="0"/>
    </xf>
    <xf numFmtId="0" fontId="10" fillId="0" borderId="1" xfId="0" applyFont="1" applyBorder="1" applyAlignment="1" applyProtection="1">
      <alignment horizontal="center" vertical="top"/>
      <protection locked="0"/>
    </xf>
    <xf numFmtId="1" fontId="12" fillId="0" borderId="1" xfId="0" quotePrefix="1" applyNumberFormat="1" applyFont="1" applyBorder="1" applyAlignment="1" applyProtection="1">
      <alignment horizontal="left" vertical="center"/>
    </xf>
    <xf numFmtId="0" fontId="12" fillId="0" borderId="0" xfId="0" applyFont="1"/>
    <xf numFmtId="0" fontId="6" fillId="0" borderId="0" xfId="0" applyFont="1"/>
    <xf numFmtId="0" fontId="14" fillId="0" borderId="0" xfId="0" applyFont="1"/>
    <xf numFmtId="0" fontId="12" fillId="0" borderId="0" xfId="0" applyFont="1" applyBorder="1" applyAlignment="1" applyProtection="1">
      <alignment vertical="center"/>
    </xf>
    <xf numFmtId="0" fontId="5" fillId="0" borderId="12" xfId="0" applyFont="1" applyFill="1" applyBorder="1" applyProtection="1"/>
    <xf numFmtId="0" fontId="3" fillId="0" borderId="12" xfId="0" applyFont="1" applyFill="1" applyBorder="1" applyProtection="1"/>
    <xf numFmtId="0" fontId="3" fillId="3" borderId="0" xfId="0" applyFont="1" applyFill="1" applyBorder="1" applyAlignment="1" applyProtection="1">
      <alignment vertical="top"/>
    </xf>
    <xf numFmtId="0" fontId="3" fillId="3" borderId="11" xfId="0" applyFont="1" applyFill="1" applyBorder="1" applyProtection="1"/>
    <xf numFmtId="0" fontId="3" fillId="3" borderId="0" xfId="0" applyFont="1" applyFill="1" applyBorder="1" applyProtection="1"/>
    <xf numFmtId="0" fontId="3" fillId="3" borderId="1" xfId="0" applyFont="1" applyFill="1" applyBorder="1" applyProtection="1"/>
    <xf numFmtId="0" fontId="3" fillId="3" borderId="2" xfId="0" applyFont="1" applyFill="1" applyBorder="1" applyProtection="1"/>
    <xf numFmtId="0" fontId="0" fillId="0" borderId="0" xfId="0" applyFill="1" applyBorder="1"/>
    <xf numFmtId="0" fontId="3" fillId="0" borderId="0" xfId="0" applyFont="1" applyFill="1" applyBorder="1" applyAlignment="1" applyProtection="1">
      <alignment vertical="top"/>
    </xf>
    <xf numFmtId="0" fontId="0" fillId="0" borderId="0" xfId="0" applyFill="1" applyBorder="1" applyAlignment="1" applyProtection="1">
      <alignment horizontal="right"/>
    </xf>
    <xf numFmtId="0" fontId="0" fillId="0" borderId="0" xfId="0" applyFill="1" applyBorder="1" applyProtection="1"/>
    <xf numFmtId="0" fontId="8" fillId="0" borderId="0" xfId="0" applyFont="1" applyFill="1" applyBorder="1" applyProtection="1"/>
    <xf numFmtId="0" fontId="18" fillId="0" borderId="0" xfId="0" applyFont="1"/>
    <xf numFmtId="0" fontId="11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3" fontId="11" fillId="0" borderId="0" xfId="0" applyNumberFormat="1" applyFont="1" applyFill="1" applyBorder="1" applyAlignment="1" applyProtection="1">
      <alignment vertical="center"/>
      <protection hidden="1"/>
    </xf>
    <xf numFmtId="0" fontId="9" fillId="4" borderId="2" xfId="0" applyFont="1" applyFill="1" applyBorder="1" applyAlignment="1" applyProtection="1">
      <alignment horizontal="left" vertical="center"/>
      <protection locked="0"/>
    </xf>
    <xf numFmtId="0" fontId="6" fillId="0" borderId="13" xfId="0" applyFont="1" applyFill="1" applyBorder="1" applyProtection="1"/>
    <xf numFmtId="0" fontId="5" fillId="0" borderId="14" xfId="0" applyFont="1" applyFill="1" applyBorder="1" applyAlignment="1" applyProtection="1">
      <alignment horizontal="center"/>
    </xf>
    <xf numFmtId="0" fontId="3" fillId="0" borderId="13" xfId="0" applyFont="1" applyFill="1" applyBorder="1" applyProtection="1"/>
    <xf numFmtId="0" fontId="3" fillId="0" borderId="15" xfId="0" applyFont="1" applyFill="1" applyBorder="1" applyProtection="1"/>
    <xf numFmtId="0" fontId="10" fillId="0" borderId="16" xfId="0" applyFont="1" applyFill="1" applyBorder="1" applyProtection="1"/>
    <xf numFmtId="0" fontId="10" fillId="0" borderId="16" xfId="0" applyFont="1" applyFill="1" applyBorder="1" applyAlignment="1" applyProtection="1">
      <alignment horizontal="center"/>
    </xf>
    <xf numFmtId="0" fontId="3" fillId="0" borderId="16" xfId="0" applyFont="1" applyFill="1" applyBorder="1" applyProtection="1"/>
    <xf numFmtId="0" fontId="5" fillId="0" borderId="16" xfId="0" applyFont="1" applyFill="1" applyBorder="1" applyProtection="1"/>
    <xf numFmtId="0" fontId="3" fillId="0" borderId="16" xfId="0" applyFont="1" applyFill="1" applyBorder="1" applyAlignment="1" applyProtection="1">
      <alignment horizontal="center"/>
    </xf>
    <xf numFmtId="41" fontId="9" fillId="2" borderId="17" xfId="0" applyNumberFormat="1" applyFont="1" applyFill="1" applyBorder="1" applyProtection="1">
      <protection locked="0"/>
    </xf>
    <xf numFmtId="0" fontId="5" fillId="0" borderId="16" xfId="0" applyFont="1" applyFill="1" applyBorder="1" applyAlignment="1" applyProtection="1">
      <alignment horizontal="center"/>
    </xf>
    <xf numFmtId="43" fontId="9" fillId="0" borderId="18" xfId="0" applyNumberFormat="1" applyFont="1" applyFill="1" applyBorder="1" applyAlignment="1" applyProtection="1">
      <alignment horizontal="center"/>
      <protection hidden="1"/>
    </xf>
    <xf numFmtId="43" fontId="9" fillId="0" borderId="18" xfId="0" applyNumberFormat="1" applyFont="1" applyFill="1" applyBorder="1" applyAlignment="1" applyProtection="1">
      <alignment horizontal="center"/>
      <protection locked="0"/>
    </xf>
    <xf numFmtId="0" fontId="5" fillId="0" borderId="19" xfId="0" applyFont="1" applyFill="1" applyBorder="1" applyProtection="1"/>
    <xf numFmtId="0" fontId="9" fillId="0" borderId="19" xfId="0" applyFont="1" applyFill="1" applyBorder="1" applyProtection="1"/>
    <xf numFmtId="0" fontId="3" fillId="0" borderId="19" xfId="0" applyFont="1" applyFill="1" applyBorder="1" applyProtection="1"/>
    <xf numFmtId="0" fontId="5" fillId="0" borderId="19" xfId="0" applyFont="1" applyFill="1" applyBorder="1" applyAlignment="1" applyProtection="1">
      <alignment horizontal="right"/>
    </xf>
    <xf numFmtId="0" fontId="3" fillId="0" borderId="16" xfId="0" applyFont="1" applyFill="1" applyBorder="1" applyProtection="1">
      <protection locked="0"/>
    </xf>
    <xf numFmtId="0" fontId="3" fillId="0" borderId="20" xfId="0" applyFont="1" applyFill="1" applyBorder="1" applyProtection="1"/>
    <xf numFmtId="0" fontId="3" fillId="0" borderId="19" xfId="0" applyFont="1" applyFill="1" applyBorder="1" applyAlignment="1" applyProtection="1">
      <alignment horizontal="left"/>
    </xf>
    <xf numFmtId="41" fontId="9" fillId="2" borderId="21" xfId="0" applyNumberFormat="1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left"/>
    </xf>
    <xf numFmtId="0" fontId="5" fillId="0" borderId="22" xfId="0" applyFont="1" applyFill="1" applyBorder="1" applyProtection="1"/>
    <xf numFmtId="0" fontId="3" fillId="0" borderId="22" xfId="0" applyFont="1" applyFill="1" applyBorder="1" applyProtection="1"/>
    <xf numFmtId="0" fontId="3" fillId="0" borderId="18" xfId="0" applyFont="1" applyFill="1" applyBorder="1" applyProtection="1"/>
    <xf numFmtId="0" fontId="5" fillId="0" borderId="16" xfId="0" applyFont="1" applyFill="1" applyBorder="1" applyAlignment="1" applyProtection="1">
      <alignment horizontal="left"/>
    </xf>
    <xf numFmtId="0" fontId="0" fillId="0" borderId="16" xfId="0" applyBorder="1"/>
    <xf numFmtId="9" fontId="9" fillId="2" borderId="23" xfId="0" applyNumberFormat="1" applyFont="1" applyFill="1" applyBorder="1" applyAlignment="1" applyProtection="1">
      <alignment horizontal="center"/>
      <protection locked="0"/>
    </xf>
    <xf numFmtId="3" fontId="9" fillId="2" borderId="23" xfId="0" applyNumberFormat="1" applyFont="1" applyFill="1" applyBorder="1" applyProtection="1">
      <protection locked="0"/>
    </xf>
    <xf numFmtId="0" fontId="5" fillId="3" borderId="24" xfId="0" applyFont="1" applyFill="1" applyBorder="1" applyProtection="1"/>
    <xf numFmtId="0" fontId="3" fillId="3" borderId="22" xfId="0" applyFont="1" applyFill="1" applyBorder="1" applyProtection="1"/>
    <xf numFmtId="0" fontId="6" fillId="3" borderId="22" xfId="0" applyFont="1" applyFill="1" applyBorder="1" applyProtection="1"/>
    <xf numFmtId="0" fontId="0" fillId="3" borderId="25" xfId="0" applyFill="1" applyBorder="1" applyProtection="1"/>
    <xf numFmtId="0" fontId="0" fillId="3" borderId="0" xfId="0" applyFill="1" applyBorder="1" applyAlignment="1" applyProtection="1">
      <alignment horizontal="right"/>
    </xf>
    <xf numFmtId="0" fontId="8" fillId="3" borderId="25" xfId="0" applyFont="1" applyFill="1" applyBorder="1" applyProtection="1"/>
    <xf numFmtId="0" fontId="3" fillId="3" borderId="26" xfId="0" applyFont="1" applyFill="1" applyBorder="1" applyProtection="1"/>
    <xf numFmtId="0" fontId="8" fillId="3" borderId="27" xfId="0" applyFont="1" applyFill="1" applyBorder="1" applyProtection="1"/>
    <xf numFmtId="0" fontId="3" fillId="3" borderId="28" xfId="0" applyFont="1" applyFill="1" applyBorder="1" applyProtection="1"/>
    <xf numFmtId="0" fontId="6" fillId="0" borderId="25" xfId="0" applyFont="1" applyBorder="1" applyProtection="1"/>
    <xf numFmtId="0" fontId="9" fillId="4" borderId="28" xfId="0" applyFont="1" applyFill="1" applyBorder="1" applyAlignment="1" applyProtection="1">
      <alignment horizontal="center" vertical="center"/>
      <protection locked="0"/>
    </xf>
    <xf numFmtId="0" fontId="3" fillId="0" borderId="27" xfId="0" applyFont="1" applyBorder="1" applyProtection="1">
      <protection locked="0"/>
    </xf>
    <xf numFmtId="0" fontId="9" fillId="2" borderId="28" xfId="0" applyFont="1" applyFill="1" applyBorder="1" applyAlignment="1" applyProtection="1">
      <alignment horizontal="center" vertical="center"/>
      <protection locked="0"/>
    </xf>
    <xf numFmtId="0" fontId="6" fillId="0" borderId="29" xfId="0" applyFont="1" applyBorder="1" applyProtection="1"/>
    <xf numFmtId="0" fontId="3" fillId="0" borderId="30" xfId="0" applyFont="1" applyFill="1" applyBorder="1" applyProtection="1"/>
    <xf numFmtId="0" fontId="3" fillId="0" borderId="25" xfId="0" applyFont="1" applyBorder="1" applyProtection="1"/>
    <xf numFmtId="41" fontId="9" fillId="2" borderId="31" xfId="0" applyNumberFormat="1" applyFont="1" applyFill="1" applyBorder="1" applyProtection="1">
      <protection locked="0"/>
    </xf>
    <xf numFmtId="0" fontId="3" fillId="0" borderId="32" xfId="0" applyFont="1" applyBorder="1" applyProtection="1"/>
    <xf numFmtId="0" fontId="6" fillId="0" borderId="33" xfId="0" applyFont="1" applyBorder="1" applyProtection="1"/>
    <xf numFmtId="41" fontId="9" fillId="0" borderId="31" xfId="0" applyNumberFormat="1" applyFont="1" applyFill="1" applyBorder="1" applyProtection="1">
      <protection hidden="1"/>
    </xf>
    <xf numFmtId="0" fontId="3" fillId="0" borderId="27" xfId="0" applyFont="1" applyBorder="1" applyProtection="1"/>
    <xf numFmtId="0" fontId="6" fillId="0" borderId="27" xfId="0" applyFont="1" applyBorder="1" applyProtection="1"/>
    <xf numFmtId="0" fontId="6" fillId="0" borderId="32" xfId="0" applyFont="1" applyBorder="1" applyProtection="1"/>
    <xf numFmtId="41" fontId="9" fillId="2" borderId="34" xfId="0" applyNumberFormat="1" applyFont="1" applyFill="1" applyBorder="1" applyProtection="1">
      <protection locked="0"/>
    </xf>
    <xf numFmtId="0" fontId="3" fillId="0" borderId="24" xfId="0" applyFont="1" applyBorder="1" applyProtection="1"/>
    <xf numFmtId="0" fontId="3" fillId="0" borderId="35" xfId="0" applyFont="1" applyBorder="1" applyProtection="1"/>
    <xf numFmtId="0" fontId="9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25" xfId="0" applyFont="1" applyBorder="1" applyAlignment="1" applyProtection="1">
      <alignment horizontal="right"/>
    </xf>
    <xf numFmtId="0" fontId="11" fillId="0" borderId="36" xfId="0" applyFont="1" applyBorder="1" applyAlignment="1" applyProtection="1">
      <alignment vertical="center"/>
    </xf>
    <xf numFmtId="0" fontId="5" fillId="0" borderId="37" xfId="0" applyFont="1" applyFill="1" applyBorder="1" applyAlignment="1" applyProtection="1">
      <alignment vertical="center"/>
    </xf>
    <xf numFmtId="0" fontId="3" fillId="0" borderId="37" xfId="0" applyFont="1" applyFill="1" applyBorder="1" applyAlignment="1" applyProtection="1">
      <alignment vertical="center"/>
    </xf>
    <xf numFmtId="4" fontId="6" fillId="2" borderId="19" xfId="0" applyNumberFormat="1" applyFont="1" applyFill="1" applyBorder="1" applyProtection="1">
      <protection locked="0"/>
    </xf>
    <xf numFmtId="0" fontId="5" fillId="0" borderId="16" xfId="0" applyFont="1" applyFill="1" applyBorder="1" applyAlignment="1" applyProtection="1">
      <alignment horizontal="right"/>
    </xf>
    <xf numFmtId="4" fontId="6" fillId="2" borderId="16" xfId="0" applyNumberFormat="1" applyFont="1" applyFill="1" applyBorder="1" applyProtection="1">
      <protection locked="0"/>
    </xf>
    <xf numFmtId="43" fontId="9" fillId="2" borderId="18" xfId="0" applyNumberFormat="1" applyFont="1" applyFill="1" applyBorder="1" applyAlignment="1" applyProtection="1">
      <alignment horizontal="center"/>
      <protection locked="0"/>
    </xf>
    <xf numFmtId="0" fontId="5" fillId="0" borderId="18" xfId="0" applyFont="1" applyFill="1" applyBorder="1" applyProtection="1"/>
    <xf numFmtId="9" fontId="9" fillId="2" borderId="38" xfId="0" quotePrefix="1" applyNumberFormat="1" applyFont="1" applyFill="1" applyBorder="1" applyAlignment="1" applyProtection="1">
      <alignment horizontal="center"/>
      <protection locked="0"/>
    </xf>
    <xf numFmtId="0" fontId="5" fillId="0" borderId="39" xfId="0" applyFont="1" applyFill="1" applyBorder="1" applyProtection="1"/>
    <xf numFmtId="0" fontId="5" fillId="0" borderId="19" xfId="0" applyFont="1" applyFill="1" applyBorder="1" applyAlignment="1" applyProtection="1">
      <alignment horizontal="left"/>
    </xf>
    <xf numFmtId="0" fontId="5" fillId="0" borderId="40" xfId="0" applyFont="1" applyFill="1" applyBorder="1" applyProtection="1"/>
    <xf numFmtId="0" fontId="3" fillId="0" borderId="40" xfId="0" applyFont="1" applyFill="1" applyBorder="1" applyProtection="1"/>
    <xf numFmtId="0" fontId="5" fillId="0" borderId="41" xfId="0" applyFont="1" applyFill="1" applyBorder="1" applyProtection="1"/>
    <xf numFmtId="0" fontId="3" fillId="0" borderId="41" xfId="0" applyFont="1" applyFill="1" applyBorder="1" applyProtection="1"/>
    <xf numFmtId="0" fontId="10" fillId="0" borderId="41" xfId="0" applyFont="1" applyFill="1" applyBorder="1" applyProtection="1"/>
    <xf numFmtId="0" fontId="5" fillId="0" borderId="41" xfId="0" applyFont="1" applyFill="1" applyBorder="1" applyAlignment="1" applyProtection="1">
      <alignment horizontal="center"/>
    </xf>
    <xf numFmtId="0" fontId="10" fillId="0" borderId="41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6" fillId="0" borderId="40" xfId="0" applyFont="1" applyFill="1" applyBorder="1" applyProtection="1"/>
    <xf numFmtId="0" fontId="5" fillId="0" borderId="42" xfId="0" applyFont="1" applyFill="1" applyBorder="1" applyAlignment="1" applyProtection="1">
      <alignment horizontal="center"/>
    </xf>
    <xf numFmtId="0" fontId="3" fillId="0" borderId="43" xfId="0" applyFont="1" applyFill="1" applyBorder="1" applyProtection="1"/>
    <xf numFmtId="0" fontId="3" fillId="0" borderId="25" xfId="0" applyFont="1" applyBorder="1" applyProtection="1"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6" fillId="0" borderId="44" xfId="0" applyFont="1" applyBorder="1" applyProtection="1"/>
    <xf numFmtId="0" fontId="3" fillId="0" borderId="45" xfId="0" applyFont="1" applyFill="1" applyBorder="1" applyProtection="1"/>
    <xf numFmtId="0" fontId="10" fillId="0" borderId="19" xfId="0" applyFont="1" applyFill="1" applyBorder="1" applyProtection="1"/>
    <xf numFmtId="0" fontId="5" fillId="0" borderId="19" xfId="0" applyFont="1" applyFill="1" applyBorder="1" applyAlignment="1" applyProtection="1">
      <alignment horizontal="center"/>
    </xf>
    <xf numFmtId="0" fontId="10" fillId="0" borderId="19" xfId="0" applyFont="1" applyFill="1" applyBorder="1" applyAlignment="1" applyProtection="1">
      <alignment horizontal="center"/>
    </xf>
    <xf numFmtId="41" fontId="9" fillId="0" borderId="34" xfId="0" applyNumberFormat="1" applyFont="1" applyFill="1" applyBorder="1" applyProtection="1">
      <protection hidden="1"/>
    </xf>
    <xf numFmtId="0" fontId="6" fillId="0" borderId="46" xfId="0" applyFont="1" applyBorder="1" applyProtection="1"/>
    <xf numFmtId="0" fontId="5" fillId="0" borderId="47" xfId="0" applyFont="1" applyFill="1" applyBorder="1" applyProtection="1"/>
    <xf numFmtId="0" fontId="6" fillId="0" borderId="48" xfId="0" applyFont="1" applyBorder="1" applyProtection="1"/>
    <xf numFmtId="0" fontId="5" fillId="0" borderId="49" xfId="0" applyFont="1" applyFill="1" applyBorder="1" applyAlignment="1" applyProtection="1">
      <alignment horizontal="right"/>
    </xf>
    <xf numFmtId="0" fontId="3" fillId="0" borderId="50" xfId="0" applyFont="1" applyFill="1" applyBorder="1" applyProtection="1"/>
    <xf numFmtId="0" fontId="3" fillId="0" borderId="8" xfId="0" applyFont="1" applyFill="1" applyBorder="1" applyProtection="1"/>
    <xf numFmtId="0" fontId="5" fillId="0" borderId="51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0" fontId="5" fillId="0" borderId="52" xfId="0" applyFont="1" applyFill="1" applyBorder="1" applyAlignment="1" applyProtection="1">
      <alignment horizontal="center"/>
    </xf>
    <xf numFmtId="0" fontId="5" fillId="0" borderId="53" xfId="0" applyFont="1" applyFill="1" applyBorder="1" applyAlignment="1" applyProtection="1">
      <alignment horizontal="center"/>
    </xf>
    <xf numFmtId="0" fontId="5" fillId="0" borderId="54" xfId="0" applyFont="1" applyFill="1" applyBorder="1" applyAlignment="1" applyProtection="1">
      <alignment horizontal="center"/>
    </xf>
    <xf numFmtId="0" fontId="5" fillId="0" borderId="55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left"/>
    </xf>
    <xf numFmtId="41" fontId="9" fillId="0" borderId="17" xfId="0" applyNumberFormat="1" applyFont="1" applyFill="1" applyBorder="1" applyProtection="1">
      <protection hidden="1"/>
    </xf>
    <xf numFmtId="41" fontId="9" fillId="0" borderId="56" xfId="0" applyNumberFormat="1" applyFont="1" applyFill="1" applyBorder="1" applyProtection="1"/>
    <xf numFmtId="41" fontId="9" fillId="0" borderId="34" xfId="0" applyNumberFormat="1" applyFont="1" applyFill="1" applyBorder="1" applyProtection="1"/>
    <xf numFmtId="41" fontId="9" fillId="0" borderId="16" xfId="0" applyNumberFormat="1" applyFont="1" applyFill="1" applyBorder="1" applyProtection="1">
      <protection hidden="1"/>
    </xf>
    <xf numFmtId="41" fontId="6" fillId="0" borderId="2" xfId="0" applyNumberFormat="1" applyFont="1" applyFill="1" applyBorder="1" applyProtection="1">
      <protection hidden="1"/>
    </xf>
    <xf numFmtId="41" fontId="6" fillId="0" borderId="57" xfId="0" applyNumberFormat="1" applyFont="1" applyFill="1" applyBorder="1" applyProtection="1">
      <protection hidden="1"/>
    </xf>
    <xf numFmtId="41" fontId="6" fillId="2" borderId="2" xfId="0" applyNumberFormat="1" applyFont="1" applyFill="1" applyBorder="1" applyProtection="1">
      <protection locked="0"/>
    </xf>
    <xf numFmtId="41" fontId="6" fillId="2" borderId="57" xfId="0" applyNumberFormat="1" applyFont="1" applyFill="1" applyBorder="1" applyProtection="1">
      <protection locked="0"/>
    </xf>
    <xf numFmtId="41" fontId="6" fillId="0" borderId="11" xfId="0" applyNumberFormat="1" applyFont="1" applyFill="1" applyBorder="1" applyProtection="1">
      <protection locked="0"/>
    </xf>
    <xf numFmtId="41" fontId="6" fillId="0" borderId="58" xfId="0" applyNumberFormat="1" applyFont="1" applyFill="1" applyBorder="1" applyProtection="1">
      <protection locked="0"/>
    </xf>
    <xf numFmtId="41" fontId="6" fillId="0" borderId="11" xfId="0" applyNumberFormat="1" applyFont="1" applyFill="1" applyBorder="1" applyProtection="1">
      <protection hidden="1"/>
    </xf>
    <xf numFmtId="41" fontId="6" fillId="0" borderId="58" xfId="0" applyNumberFormat="1" applyFont="1" applyFill="1" applyBorder="1" applyProtection="1">
      <protection hidden="1"/>
    </xf>
    <xf numFmtId="41" fontId="9" fillId="0" borderId="11" xfId="0" applyNumberFormat="1" applyFont="1" applyFill="1" applyBorder="1" applyProtection="1"/>
    <xf numFmtId="41" fontId="9" fillId="0" borderId="58" xfId="0" applyNumberFormat="1" applyFont="1" applyFill="1" applyBorder="1" applyProtection="1"/>
    <xf numFmtId="41" fontId="9" fillId="0" borderId="21" xfId="0" applyNumberFormat="1" applyFont="1" applyFill="1" applyBorder="1" applyProtection="1">
      <protection hidden="1"/>
    </xf>
    <xf numFmtId="41" fontId="6" fillId="0" borderId="59" xfId="0" applyNumberFormat="1" applyFont="1" applyFill="1" applyBorder="1" applyProtection="1">
      <protection hidden="1"/>
    </xf>
    <xf numFmtId="41" fontId="6" fillId="0" borderId="60" xfId="0" applyNumberFormat="1" applyFont="1" applyFill="1" applyBorder="1" applyProtection="1">
      <protection hidden="1"/>
    </xf>
    <xf numFmtId="41" fontId="9" fillId="0" borderId="2" xfId="0" applyNumberFormat="1" applyFont="1" applyFill="1" applyBorder="1" applyProtection="1">
      <protection hidden="1"/>
    </xf>
    <xf numFmtId="41" fontId="9" fillId="0" borderId="61" xfId="0" applyNumberFormat="1" applyFont="1" applyFill="1" applyBorder="1" applyProtection="1">
      <protection hidden="1"/>
    </xf>
    <xf numFmtId="41" fontId="9" fillId="0" borderId="11" xfId="0" applyNumberFormat="1" applyFont="1" applyFill="1" applyBorder="1" applyProtection="1">
      <protection hidden="1"/>
    </xf>
    <xf numFmtId="41" fontId="9" fillId="0" borderId="58" xfId="0" applyNumberFormat="1" applyFont="1" applyFill="1" applyBorder="1" applyProtection="1">
      <protection hidden="1"/>
    </xf>
    <xf numFmtId="41" fontId="6" fillId="0" borderId="62" xfId="0" applyNumberFormat="1" applyFont="1" applyFill="1" applyBorder="1" applyProtection="1">
      <protection hidden="1"/>
    </xf>
    <xf numFmtId="41" fontId="11" fillId="0" borderId="63" xfId="0" applyNumberFormat="1" applyFont="1" applyFill="1" applyBorder="1" applyAlignment="1" applyProtection="1">
      <alignment vertical="center"/>
      <protection hidden="1"/>
    </xf>
    <xf numFmtId="41" fontId="11" fillId="0" borderId="64" xfId="0" applyNumberFormat="1" applyFont="1" applyFill="1" applyBorder="1" applyAlignment="1" applyProtection="1">
      <alignment vertical="center"/>
      <protection hidden="1"/>
    </xf>
    <xf numFmtId="41" fontId="9" fillId="0" borderId="17" xfId="0" applyNumberFormat="1" applyFont="1" applyFill="1" applyBorder="1" applyProtection="1">
      <protection locked="0"/>
    </xf>
    <xf numFmtId="41" fontId="9" fillId="0" borderId="31" xfId="0" applyNumberFormat="1" applyFont="1" applyFill="1" applyBorder="1" applyProtection="1">
      <protection locked="0"/>
    </xf>
    <xf numFmtId="41" fontId="6" fillId="0" borderId="8" xfId="0" applyNumberFormat="1" applyFont="1" applyFill="1" applyBorder="1" applyProtection="1">
      <protection hidden="1"/>
    </xf>
    <xf numFmtId="41" fontId="6" fillId="0" borderId="7" xfId="0" applyNumberFormat="1" applyFont="1" applyFill="1" applyBorder="1" applyProtection="1">
      <protection hidden="1"/>
    </xf>
    <xf numFmtId="41" fontId="11" fillId="0" borderId="0" xfId="0" applyNumberFormat="1" applyFont="1" applyFill="1" applyBorder="1" applyAlignment="1" applyProtection="1">
      <alignment vertical="center"/>
      <protection hidden="1"/>
    </xf>
    <xf numFmtId="41" fontId="3" fillId="0" borderId="0" xfId="0" applyNumberFormat="1" applyFont="1" applyFill="1" applyProtection="1">
      <protection locked="0"/>
    </xf>
    <xf numFmtId="41" fontId="0" fillId="0" borderId="0" xfId="0" applyNumberFormat="1"/>
    <xf numFmtId="41" fontId="6" fillId="0" borderId="50" xfId="0" applyNumberFormat="1" applyFont="1" applyFill="1" applyBorder="1" applyProtection="1">
      <protection hidden="1"/>
    </xf>
    <xf numFmtId="41" fontId="6" fillId="0" borderId="65" xfId="0" applyNumberFormat="1" applyFont="1" applyFill="1" applyBorder="1" applyProtection="1">
      <protection hidden="1"/>
    </xf>
    <xf numFmtId="41" fontId="9" fillId="2" borderId="51" xfId="0" applyNumberFormat="1" applyFont="1" applyFill="1" applyBorder="1" applyAlignment="1" applyProtection="1">
      <alignment horizontal="center"/>
      <protection locked="0"/>
    </xf>
    <xf numFmtId="41" fontId="9" fillId="0" borderId="51" xfId="0" applyNumberFormat="1" applyFont="1" applyFill="1" applyBorder="1" applyAlignment="1" applyProtection="1">
      <alignment horizontal="center"/>
      <protection hidden="1"/>
    </xf>
    <xf numFmtId="41" fontId="9" fillId="0" borderId="51" xfId="0" applyNumberFormat="1" applyFont="1" applyFill="1" applyBorder="1" applyAlignment="1" applyProtection="1">
      <alignment horizontal="center"/>
      <protection locked="0"/>
    </xf>
    <xf numFmtId="41" fontId="9" fillId="2" borderId="52" xfId="0" applyNumberFormat="1" applyFont="1" applyFill="1" applyBorder="1" applyAlignment="1" applyProtection="1">
      <alignment horizontal="center"/>
      <protection locked="0"/>
    </xf>
    <xf numFmtId="0" fontId="9" fillId="5" borderId="2" xfId="0" applyFont="1" applyFill="1" applyBorder="1" applyAlignment="1" applyProtection="1">
      <alignment horizontal="left" vertical="center"/>
      <protection locked="0"/>
    </xf>
    <xf numFmtId="0" fontId="9" fillId="5" borderId="28" xfId="0" applyFont="1" applyFill="1" applyBorder="1" applyAlignment="1" applyProtection="1">
      <alignment horizontal="center" vertical="center"/>
      <protection locked="0"/>
    </xf>
    <xf numFmtId="0" fontId="9" fillId="6" borderId="2" xfId="0" applyFont="1" applyFill="1" applyBorder="1" applyAlignment="1" applyProtection="1">
      <alignment horizontal="center" vertical="center"/>
      <protection locked="0"/>
    </xf>
    <xf numFmtId="0" fontId="9" fillId="6" borderId="28" xfId="0" applyFont="1" applyFill="1" applyBorder="1" applyAlignment="1" applyProtection="1">
      <alignment horizontal="center" vertical="center"/>
      <protection locked="0"/>
    </xf>
    <xf numFmtId="41" fontId="9" fillId="2" borderId="66" xfId="0" applyNumberFormat="1" applyFont="1" applyFill="1" applyBorder="1" applyProtection="1">
      <protection locked="0"/>
    </xf>
    <xf numFmtId="0" fontId="19" fillId="0" borderId="16" xfId="0" applyFont="1" applyBorder="1"/>
    <xf numFmtId="41" fontId="3" fillId="0" borderId="1" xfId="0" applyNumberFormat="1" applyFont="1" applyFill="1" applyBorder="1" applyAlignment="1" applyProtection="1">
      <alignment horizontal="center"/>
      <protection locked="0"/>
    </xf>
    <xf numFmtId="41" fontId="3" fillId="0" borderId="66" xfId="0" applyNumberFormat="1" applyFont="1" applyFill="1" applyBorder="1" applyProtection="1">
      <protection locked="0"/>
    </xf>
    <xf numFmtId="3" fontId="3" fillId="0" borderId="1" xfId="0" applyNumberFormat="1" applyFont="1" applyFill="1" applyBorder="1" applyAlignment="1" applyProtection="1">
      <alignment horizontal="center"/>
      <protection locked="0"/>
    </xf>
    <xf numFmtId="41" fontId="6" fillId="7" borderId="2" xfId="0" applyNumberFormat="1" applyFont="1" applyFill="1" applyBorder="1" applyProtection="1">
      <protection hidden="1"/>
    </xf>
    <xf numFmtId="41" fontId="6" fillId="7" borderId="62" xfId="0" applyNumberFormat="1" applyFont="1" applyFill="1" applyBorder="1" applyProtection="1">
      <protection hidden="1"/>
    </xf>
    <xf numFmtId="9" fontId="9" fillId="2" borderId="38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/>
    <xf numFmtId="0" fontId="1" fillId="0" borderId="0" xfId="0" applyFont="1" applyAlignment="1"/>
    <xf numFmtId="0" fontId="21" fillId="0" borderId="71" xfId="2" applyFont="1" applyBorder="1" applyAlignment="1" applyProtection="1">
      <alignment horizontal="centerContinuous"/>
      <protection locked="0"/>
    </xf>
    <xf numFmtId="0" fontId="20" fillId="0" borderId="72" xfId="2" applyFont="1" applyBorder="1" applyAlignment="1" applyProtection="1">
      <alignment horizontal="centerContinuous"/>
      <protection locked="0"/>
    </xf>
    <xf numFmtId="2" fontId="20" fillId="0" borderId="72" xfId="2" applyNumberFormat="1" applyFont="1" applyBorder="1" applyAlignment="1" applyProtection="1">
      <alignment horizontal="centerContinuous"/>
      <protection locked="0"/>
    </xf>
    <xf numFmtId="0" fontId="20" fillId="0" borderId="73" xfId="2" applyFont="1" applyBorder="1" applyAlignment="1" applyProtection="1">
      <alignment horizontal="centerContinuous"/>
      <protection locked="0"/>
    </xf>
    <xf numFmtId="0" fontId="20" fillId="0" borderId="0" xfId="2"/>
    <xf numFmtId="0" fontId="23" fillId="0" borderId="74" xfId="3" applyNumberFormat="1" applyFont="1" applyBorder="1" applyAlignment="1">
      <alignment horizontal="left"/>
    </xf>
    <xf numFmtId="0" fontId="23" fillId="0" borderId="0" xfId="2" applyFont="1" applyBorder="1" applyAlignment="1" applyProtection="1">
      <alignment horizontal="left"/>
      <protection locked="0"/>
    </xf>
    <xf numFmtId="2" fontId="23" fillId="0" borderId="0" xfId="2" applyNumberFormat="1" applyFont="1" applyBorder="1" applyAlignment="1" applyProtection="1">
      <alignment horizontal="left"/>
      <protection locked="0"/>
    </xf>
    <xf numFmtId="0" fontId="23" fillId="0" borderId="0" xfId="2" applyFont="1" applyBorder="1" applyProtection="1">
      <protection locked="0"/>
    </xf>
    <xf numFmtId="0" fontId="23" fillId="0" borderId="0" xfId="2" applyFont="1" applyFill="1" applyBorder="1" applyAlignment="1" applyProtection="1">
      <alignment horizontal="left"/>
      <protection locked="0"/>
    </xf>
    <xf numFmtId="0" fontId="24" fillId="0" borderId="0" xfId="2" applyFont="1" applyBorder="1" applyProtection="1">
      <protection locked="0"/>
    </xf>
    <xf numFmtId="0" fontId="24" fillId="0" borderId="0" xfId="2" applyFont="1" applyBorder="1" applyAlignment="1" applyProtection="1">
      <alignment horizontal="left"/>
      <protection locked="0"/>
    </xf>
    <xf numFmtId="0" fontId="24" fillId="0" borderId="75" xfId="2" applyFont="1" applyBorder="1" applyAlignment="1" applyProtection="1">
      <alignment horizontal="left"/>
      <protection locked="0"/>
    </xf>
    <xf numFmtId="0" fontId="23" fillId="0" borderId="74" xfId="3" quotePrefix="1" applyNumberFormat="1" applyFont="1" applyBorder="1" applyAlignment="1">
      <alignment horizontal="left"/>
    </xf>
    <xf numFmtId="3" fontId="23" fillId="0" borderId="0" xfId="2" quotePrefix="1" applyNumberFormat="1" applyFont="1" applyBorder="1" applyAlignment="1" applyProtection="1">
      <alignment horizontal="left"/>
      <protection locked="0"/>
    </xf>
    <xf numFmtId="0" fontId="24" fillId="0" borderId="75" xfId="2" applyFont="1" applyBorder="1" applyAlignment="1" applyProtection="1">
      <alignment horizontal="right"/>
      <protection locked="0"/>
    </xf>
    <xf numFmtId="0" fontId="23" fillId="0" borderId="74" xfId="2" applyFont="1" applyBorder="1" applyAlignment="1" applyProtection="1">
      <alignment horizontal="left"/>
      <protection locked="0"/>
    </xf>
    <xf numFmtId="2" fontId="24" fillId="0" borderId="0" xfId="2" applyNumberFormat="1" applyFont="1" applyBorder="1" applyAlignment="1" applyProtection="1">
      <alignment horizontal="left"/>
      <protection locked="0"/>
    </xf>
    <xf numFmtId="3" fontId="23" fillId="0" borderId="0" xfId="2" applyNumberFormat="1" applyFont="1" applyBorder="1" applyAlignment="1" applyProtection="1">
      <alignment horizontal="left"/>
      <protection locked="0"/>
    </xf>
    <xf numFmtId="49" fontId="25" fillId="8" borderId="76" xfId="2" quotePrefix="1" applyNumberFormat="1" applyFont="1" applyFill="1" applyBorder="1" applyAlignment="1">
      <alignment horizontal="left"/>
    </xf>
    <xf numFmtId="0" fontId="26" fillId="8" borderId="77" xfId="2" applyFont="1" applyFill="1" applyBorder="1" applyAlignment="1">
      <alignment horizontal="center"/>
    </xf>
    <xf numFmtId="9" fontId="26" fillId="8" borderId="77" xfId="4" applyFont="1" applyFill="1" applyBorder="1" applyAlignment="1">
      <alignment horizontal="center"/>
    </xf>
    <xf numFmtId="0" fontId="25" fillId="0" borderId="77" xfId="2" applyFont="1" applyBorder="1" applyAlignment="1">
      <alignment horizontal="centerContinuous"/>
    </xf>
    <xf numFmtId="0" fontId="26" fillId="8" borderId="77" xfId="2" applyNumberFormat="1" applyFont="1" applyFill="1" applyBorder="1" applyAlignment="1">
      <alignment horizontal="center"/>
    </xf>
    <xf numFmtId="3" fontId="20" fillId="0" borderId="78" xfId="2" applyNumberFormat="1" applyFont="1" applyBorder="1"/>
    <xf numFmtId="3" fontId="26" fillId="0" borderId="77" xfId="2" applyNumberFormat="1" applyFont="1" applyBorder="1" applyAlignment="1">
      <alignment horizontal="center"/>
    </xf>
    <xf numFmtId="0" fontId="26" fillId="8" borderId="79" xfId="2" applyNumberFormat="1" applyFont="1" applyFill="1" applyBorder="1" applyAlignment="1">
      <alignment horizontal="center"/>
    </xf>
    <xf numFmtId="0" fontId="20" fillId="0" borderId="80" xfId="2" quotePrefix="1" applyFont="1" applyBorder="1" applyAlignment="1" applyProtection="1">
      <alignment horizontal="left"/>
      <protection locked="0"/>
    </xf>
    <xf numFmtId="0" fontId="26" fillId="8" borderId="81" xfId="2" applyFont="1" applyFill="1" applyBorder="1" applyAlignment="1">
      <alignment horizontal="left"/>
    </xf>
    <xf numFmtId="0" fontId="26" fillId="8" borderId="8" xfId="2" applyFont="1" applyFill="1" applyBorder="1" applyAlignment="1">
      <alignment horizontal="center"/>
    </xf>
    <xf numFmtId="9" fontId="26" fillId="8" borderId="9" xfId="4" applyFont="1" applyFill="1" applyBorder="1" applyAlignment="1">
      <alignment horizontal="center"/>
    </xf>
    <xf numFmtId="0" fontId="26" fillId="0" borderId="9" xfId="2" applyFont="1" applyBorder="1" applyAlignment="1">
      <alignment horizontal="center"/>
    </xf>
    <xf numFmtId="0" fontId="26" fillId="8" borderId="8" xfId="2" applyNumberFormat="1" applyFont="1" applyFill="1" applyBorder="1" applyAlignment="1">
      <alignment horizontal="center"/>
    </xf>
    <xf numFmtId="3" fontId="25" fillId="0" borderId="82" xfId="2" quotePrefix="1" applyNumberFormat="1" applyFont="1" applyBorder="1" applyAlignment="1">
      <alignment horizontal="center"/>
    </xf>
    <xf numFmtId="3" fontId="26" fillId="0" borderId="9" xfId="2" applyNumberFormat="1" applyFont="1" applyBorder="1" applyAlignment="1">
      <alignment horizontal="center"/>
    </xf>
    <xf numFmtId="0" fontId="26" fillId="8" borderId="83" xfId="2" applyNumberFormat="1" applyFont="1" applyFill="1" applyBorder="1" applyAlignment="1">
      <alignment horizontal="center"/>
    </xf>
    <xf numFmtId="0" fontId="25" fillId="0" borderId="84" xfId="2" applyFont="1" applyBorder="1" applyAlignment="1" applyProtection="1">
      <alignment horizontal="center"/>
      <protection locked="0"/>
    </xf>
    <xf numFmtId="0" fontId="22" fillId="8" borderId="81" xfId="2" applyFont="1" applyFill="1" applyBorder="1" applyAlignment="1" applyProtection="1">
      <alignment horizontal="left"/>
      <protection locked="0"/>
    </xf>
    <xf numFmtId="42" fontId="20" fillId="8" borderId="85" xfId="2" quotePrefix="1" applyNumberFormat="1" applyFont="1" applyFill="1" applyBorder="1" applyAlignment="1" applyProtection="1">
      <alignment horizontal="right"/>
      <protection locked="0"/>
    </xf>
    <xf numFmtId="0" fontId="20" fillId="8" borderId="9" xfId="2" applyFont="1" applyFill="1" applyBorder="1" applyProtection="1">
      <protection locked="0"/>
    </xf>
    <xf numFmtId="2" fontId="20" fillId="0" borderId="9" xfId="2" quotePrefix="1" applyNumberFormat="1" applyFont="1" applyBorder="1" applyAlignment="1" applyProtection="1">
      <alignment horizontal="right"/>
    </xf>
    <xf numFmtId="0" fontId="20" fillId="8" borderId="85" xfId="2" quotePrefix="1" applyNumberFormat="1" applyFont="1" applyFill="1" applyBorder="1" applyAlignment="1" applyProtection="1">
      <alignment horizontal="right"/>
      <protection locked="0"/>
    </xf>
    <xf numFmtId="42" fontId="20" fillId="0" borderId="82" xfId="2" quotePrefix="1" applyNumberFormat="1" applyFont="1" applyBorder="1" applyAlignment="1" applyProtection="1">
      <alignment horizontal="right"/>
    </xf>
    <xf numFmtId="0" fontId="20" fillId="8" borderId="86" xfId="2" applyNumberFormat="1" applyFont="1" applyFill="1" applyBorder="1" applyAlignment="1" applyProtection="1">
      <alignment horizontal="right"/>
      <protection locked="0"/>
    </xf>
    <xf numFmtId="42" fontId="20" fillId="0" borderId="84" xfId="2" applyNumberFormat="1" applyFont="1" applyBorder="1" applyAlignment="1" applyProtection="1">
      <alignment horizontal="right"/>
    </xf>
    <xf numFmtId="2" fontId="20" fillId="8" borderId="9" xfId="2" applyNumberFormat="1" applyFont="1" applyFill="1" applyBorder="1" applyProtection="1">
      <protection locked="0"/>
    </xf>
    <xf numFmtId="0" fontId="20" fillId="8" borderId="86" xfId="2" quotePrefix="1" applyNumberFormat="1" applyFont="1" applyFill="1" applyBorder="1" applyAlignment="1" applyProtection="1">
      <alignment horizontal="right"/>
      <protection locked="0"/>
    </xf>
    <xf numFmtId="0" fontId="22" fillId="8" borderId="81" xfId="2" applyFont="1" applyFill="1" applyBorder="1" applyProtection="1">
      <protection locked="0"/>
    </xf>
    <xf numFmtId="0" fontId="25" fillId="0" borderId="87" xfId="2" applyFont="1" applyBorder="1"/>
    <xf numFmtId="0" fontId="20" fillId="0" borderId="1" xfId="2" applyFont="1" applyBorder="1" applyAlignment="1">
      <alignment horizontal="right"/>
    </xf>
    <xf numFmtId="0" fontId="20" fillId="0" borderId="1" xfId="2" applyFont="1" applyBorder="1"/>
    <xf numFmtId="2" fontId="20" fillId="0" borderId="1" xfId="2" applyNumberFormat="1" applyFont="1" applyBorder="1" applyAlignment="1">
      <alignment horizontal="right"/>
    </xf>
    <xf numFmtId="42" fontId="20" fillId="0" borderId="82" xfId="2" applyNumberFormat="1" applyFont="1" applyBorder="1" applyAlignment="1" applyProtection="1">
      <alignment horizontal="right"/>
    </xf>
    <xf numFmtId="2" fontId="20" fillId="0" borderId="1" xfId="2" quotePrefix="1" applyNumberFormat="1" applyFont="1" applyBorder="1" applyAlignment="1" applyProtection="1">
      <alignment horizontal="right"/>
    </xf>
    <xf numFmtId="0" fontId="27" fillId="0" borderId="88" xfId="2" applyFont="1" applyBorder="1" applyAlignment="1">
      <alignment horizontal="right"/>
    </xf>
    <xf numFmtId="42" fontId="20" fillId="0" borderId="89" xfId="2" applyNumberFormat="1" applyFont="1" applyBorder="1" applyAlignment="1" applyProtection="1">
      <alignment horizontal="right"/>
    </xf>
    <xf numFmtId="0" fontId="20" fillId="0" borderId="74" xfId="2" applyFont="1" applyBorder="1"/>
    <xf numFmtId="0" fontId="20" fillId="0" borderId="0" xfId="2" applyFont="1" applyBorder="1"/>
    <xf numFmtId="2" fontId="20" fillId="0" borderId="0" xfId="2" applyNumberFormat="1" applyFont="1" applyBorder="1"/>
    <xf numFmtId="3" fontId="20" fillId="0" borderId="90" xfId="2" applyNumberFormat="1" applyFont="1" applyBorder="1" applyAlignment="1" applyProtection="1">
      <alignment horizontal="left"/>
    </xf>
    <xf numFmtId="3" fontId="20" fillId="0" borderId="0" xfId="2" applyNumberFormat="1" applyFont="1" applyBorder="1" applyAlignment="1" applyProtection="1">
      <alignment horizontal="left"/>
    </xf>
    <xf numFmtId="42" fontId="20" fillId="0" borderId="0" xfId="2" applyNumberFormat="1"/>
    <xf numFmtId="42" fontId="20" fillId="0" borderId="91" xfId="2" applyNumberFormat="1" applyFont="1" applyBorder="1" applyProtection="1"/>
    <xf numFmtId="42" fontId="20" fillId="0" borderId="92" xfId="2" applyNumberFormat="1" applyFont="1" applyBorder="1" applyProtection="1"/>
    <xf numFmtId="42" fontId="20" fillId="0" borderId="88" xfId="2" applyNumberFormat="1" applyFont="1" applyBorder="1" applyProtection="1"/>
    <xf numFmtId="42" fontId="20" fillId="0" borderId="93" xfId="2" applyNumberFormat="1" applyFont="1" applyBorder="1" applyProtection="1"/>
    <xf numFmtId="10" fontId="20" fillId="0" borderId="0" xfId="1" applyNumberFormat="1" applyFont="1"/>
    <xf numFmtId="2" fontId="20" fillId="0" borderId="12" xfId="2" applyNumberFormat="1" applyFont="1" applyBorder="1"/>
    <xf numFmtId="3" fontId="20" fillId="0" borderId="94" xfId="2" applyNumberFormat="1" applyFont="1" applyBorder="1" applyProtection="1">
      <protection locked="0"/>
    </xf>
    <xf numFmtId="3" fontId="20" fillId="0" borderId="12" xfId="2" applyNumberFormat="1" applyFont="1" applyBorder="1" applyProtection="1">
      <protection locked="0"/>
    </xf>
    <xf numFmtId="0" fontId="20" fillId="0" borderId="95" xfId="2" applyFont="1" applyBorder="1" applyProtection="1">
      <protection locked="0"/>
    </xf>
    <xf numFmtId="3" fontId="20" fillId="0" borderId="96" xfId="2" applyNumberFormat="1" applyFont="1" applyBorder="1" applyProtection="1">
      <protection locked="0"/>
    </xf>
    <xf numFmtId="0" fontId="25" fillId="0" borderId="87" xfId="2" quotePrefix="1" applyFont="1" applyBorder="1" applyAlignment="1">
      <alignment horizontal="left"/>
    </xf>
    <xf numFmtId="2" fontId="20" fillId="0" borderId="1" xfId="2" applyNumberFormat="1" applyFont="1" applyBorder="1"/>
    <xf numFmtId="42" fontId="20" fillId="8" borderId="97" xfId="2" applyNumberFormat="1" applyFont="1" applyFill="1" applyBorder="1" applyAlignment="1" applyProtection="1">
      <alignment horizontal="right"/>
      <protection locked="0"/>
    </xf>
    <xf numFmtId="3" fontId="20" fillId="0" borderId="5" xfId="2" applyNumberFormat="1" applyFont="1" applyFill="1" applyBorder="1" applyProtection="1">
      <protection locked="0"/>
    </xf>
    <xf numFmtId="0" fontId="20" fillId="0" borderId="98" xfId="2" applyFont="1" applyFill="1" applyBorder="1" applyProtection="1">
      <protection locked="0"/>
    </xf>
    <xf numFmtId="42" fontId="20" fillId="8" borderId="99" xfId="2" applyNumberFormat="1" applyFont="1" applyFill="1" applyBorder="1" applyAlignment="1" applyProtection="1">
      <alignment horizontal="right"/>
      <protection locked="0"/>
    </xf>
    <xf numFmtId="0" fontId="28" fillId="0" borderId="87" xfId="2" applyFont="1" applyBorder="1" applyProtection="1">
      <protection locked="0"/>
    </xf>
    <xf numFmtId="0" fontId="28" fillId="0" borderId="1" xfId="2" applyFont="1" applyBorder="1" applyAlignment="1" applyProtection="1">
      <alignment horizontal="right"/>
      <protection locked="0"/>
    </xf>
    <xf numFmtId="0" fontId="20" fillId="8" borderId="85" xfId="2" applyFont="1" applyFill="1" applyBorder="1" applyProtection="1">
      <protection locked="0"/>
    </xf>
    <xf numFmtId="2" fontId="20" fillId="0" borderId="1" xfId="2" applyNumberFormat="1" applyFont="1" applyBorder="1" applyProtection="1">
      <protection locked="0"/>
    </xf>
    <xf numFmtId="0" fontId="20" fillId="0" borderId="97" xfId="2" applyFont="1" applyFill="1" applyBorder="1" applyProtection="1">
      <protection locked="0"/>
    </xf>
    <xf numFmtId="41" fontId="20" fillId="0" borderId="5" xfId="2" applyNumberFormat="1" applyFont="1" applyBorder="1" applyProtection="1">
      <protection locked="0"/>
    </xf>
    <xf numFmtId="0" fontId="20" fillId="0" borderId="98" xfId="2" applyFont="1" applyBorder="1" applyProtection="1">
      <protection locked="0"/>
    </xf>
    <xf numFmtId="0" fontId="20" fillId="0" borderId="99" xfId="2" applyFont="1" applyFill="1" applyBorder="1" applyProtection="1">
      <protection locked="0"/>
    </xf>
    <xf numFmtId="164" fontId="28" fillId="0" borderId="1" xfId="5" applyFont="1" applyBorder="1" applyAlignment="1" applyProtection="1">
      <alignment horizontal="right"/>
      <protection locked="0"/>
    </xf>
    <xf numFmtId="42" fontId="20" fillId="0" borderId="97" xfId="2" applyNumberFormat="1" applyFont="1" applyFill="1" applyBorder="1" applyAlignment="1" applyProtection="1">
      <alignment horizontal="right"/>
    </xf>
    <xf numFmtId="41" fontId="20" fillId="0" borderId="1" xfId="2" applyNumberFormat="1" applyFont="1" applyBorder="1" applyProtection="1">
      <protection locked="0"/>
    </xf>
    <xf numFmtId="0" fontId="20" fillId="0" borderId="88" xfId="2" applyFont="1" applyBorder="1" applyProtection="1">
      <protection locked="0"/>
    </xf>
    <xf numFmtId="42" fontId="20" fillId="0" borderId="99" xfId="2" applyNumberFormat="1" applyFont="1" applyFill="1" applyBorder="1" applyAlignment="1" applyProtection="1">
      <alignment horizontal="right"/>
    </xf>
    <xf numFmtId="1" fontId="20" fillId="0" borderId="0" xfId="2" applyNumberFormat="1"/>
    <xf numFmtId="0" fontId="28" fillId="0" borderId="87" xfId="2" quotePrefix="1" applyFont="1" applyBorder="1" applyAlignment="1" applyProtection="1">
      <alignment horizontal="left"/>
      <protection locked="0"/>
    </xf>
    <xf numFmtId="164" fontId="20" fillId="0" borderId="1" xfId="5" applyFont="1" applyBorder="1" applyProtection="1">
      <protection locked="0"/>
    </xf>
    <xf numFmtId="0" fontId="20" fillId="0" borderId="1" xfId="2" applyFont="1" applyBorder="1" applyProtection="1">
      <protection locked="0"/>
    </xf>
    <xf numFmtId="42" fontId="20" fillId="0" borderId="97" xfId="2" applyNumberFormat="1" applyFont="1" applyFill="1" applyBorder="1" applyAlignment="1" applyProtection="1">
      <alignment horizontal="right"/>
      <protection locked="0"/>
    </xf>
    <xf numFmtId="42" fontId="20" fillId="0" borderId="99" xfId="2" applyNumberFormat="1" applyFont="1" applyFill="1" applyBorder="1" applyAlignment="1" applyProtection="1">
      <alignment horizontal="right"/>
      <protection locked="0"/>
    </xf>
    <xf numFmtId="0" fontId="28" fillId="0" borderId="1" xfId="2" applyFont="1" applyBorder="1" applyProtection="1">
      <protection locked="0"/>
    </xf>
    <xf numFmtId="3" fontId="28" fillId="8" borderId="85" xfId="2" applyNumberFormat="1" applyFont="1" applyFill="1" applyBorder="1" applyProtection="1">
      <protection locked="0"/>
    </xf>
    <xf numFmtId="0" fontId="20" fillId="0" borderId="87" xfId="2" applyFont="1" applyBorder="1" applyProtection="1">
      <protection locked="0"/>
    </xf>
    <xf numFmtId="42" fontId="20" fillId="0" borderId="90" xfId="2" applyNumberFormat="1" applyFont="1" applyBorder="1" applyProtection="1"/>
    <xf numFmtId="42" fontId="20" fillId="0" borderId="0" xfId="2" applyNumberFormat="1" applyFont="1" applyBorder="1" applyProtection="1"/>
    <xf numFmtId="0" fontId="20" fillId="0" borderId="83" xfId="2" applyFont="1" applyBorder="1" applyProtection="1"/>
    <xf numFmtId="3" fontId="20" fillId="0" borderId="94" xfId="2" applyNumberFormat="1" applyFont="1" applyBorder="1" applyAlignment="1">
      <alignment horizontal="left"/>
    </xf>
    <xf numFmtId="3" fontId="20" fillId="0" borderId="12" xfId="2" applyNumberFormat="1" applyFont="1" applyBorder="1" applyAlignment="1">
      <alignment horizontal="left"/>
    </xf>
    <xf numFmtId="0" fontId="20" fillId="0" borderId="95" xfId="2" applyFont="1" applyBorder="1"/>
    <xf numFmtId="3" fontId="20" fillId="0" borderId="96" xfId="2" applyNumberFormat="1" applyFont="1" applyBorder="1" applyAlignment="1">
      <alignment horizontal="left"/>
    </xf>
    <xf numFmtId="3" fontId="20" fillId="0" borderId="5" xfId="2" applyNumberFormat="1" applyFont="1" applyBorder="1" applyProtection="1">
      <protection locked="0"/>
    </xf>
    <xf numFmtId="0" fontId="28" fillId="0" borderId="87" xfId="2" applyFont="1" applyBorder="1"/>
    <xf numFmtId="42" fontId="20" fillId="0" borderId="97" xfId="2" applyNumberFormat="1" applyFont="1" applyBorder="1" applyAlignment="1" applyProtection="1">
      <alignment horizontal="left"/>
      <protection locked="0"/>
    </xf>
    <xf numFmtId="42" fontId="20" fillId="0" borderId="5" xfId="2" applyNumberFormat="1" applyFont="1" applyBorder="1" applyAlignment="1" applyProtection="1">
      <alignment horizontal="left"/>
      <protection locked="0"/>
    </xf>
    <xf numFmtId="42" fontId="20" fillId="0" borderId="99" xfId="2" applyNumberFormat="1" applyFont="1" applyBorder="1" applyAlignment="1" applyProtection="1">
      <alignment horizontal="left"/>
      <protection locked="0"/>
    </xf>
    <xf numFmtId="42" fontId="20" fillId="0" borderId="1" xfId="2" applyNumberFormat="1" applyFont="1" applyBorder="1" applyProtection="1">
      <protection locked="0"/>
    </xf>
    <xf numFmtId="42" fontId="20" fillId="0" borderId="1" xfId="2" applyNumberFormat="1" applyFont="1" applyBorder="1" applyAlignment="1" applyProtection="1">
      <alignment horizontal="left"/>
      <protection locked="0"/>
    </xf>
    <xf numFmtId="0" fontId="25" fillId="0" borderId="87" xfId="2" applyFont="1" applyBorder="1" applyAlignment="1">
      <alignment horizontal="left"/>
    </xf>
    <xf numFmtId="2" fontId="20" fillId="0" borderId="88" xfId="2" applyNumberFormat="1" applyFont="1" applyBorder="1"/>
    <xf numFmtId="42" fontId="20" fillId="0" borderId="0" xfId="2" applyNumberFormat="1" applyFont="1" applyBorder="1" applyAlignment="1" applyProtection="1">
      <alignment horizontal="left"/>
      <protection locked="0"/>
    </xf>
    <xf numFmtId="0" fontId="20" fillId="0" borderId="83" xfId="2" applyFont="1" applyBorder="1" applyProtection="1">
      <protection locked="0"/>
    </xf>
    <xf numFmtId="0" fontId="25" fillId="0" borderId="100" xfId="2" applyFont="1" applyBorder="1"/>
    <xf numFmtId="0" fontId="20" fillId="0" borderId="101" xfId="2" applyFont="1" applyBorder="1"/>
    <xf numFmtId="2" fontId="20" fillId="0" borderId="101" xfId="2" applyNumberFormat="1" applyFont="1" applyBorder="1"/>
    <xf numFmtId="2" fontId="20" fillId="0" borderId="102" xfId="2" applyNumberFormat="1" applyFont="1" applyBorder="1"/>
    <xf numFmtId="42" fontId="20" fillId="0" borderId="103" xfId="2" applyNumberFormat="1" applyFont="1" applyBorder="1" applyProtection="1"/>
    <xf numFmtId="42" fontId="20" fillId="0" borderId="101" xfId="2" applyNumberFormat="1" applyFont="1" applyBorder="1" applyProtection="1"/>
    <xf numFmtId="0" fontId="20" fillId="0" borderId="102" xfId="2" applyFont="1" applyBorder="1" applyProtection="1"/>
    <xf numFmtId="3" fontId="20" fillId="0" borderId="104" xfId="2" applyNumberFormat="1" applyFont="1" applyBorder="1" applyAlignment="1" applyProtection="1">
      <alignment horizontal="left"/>
    </xf>
    <xf numFmtId="0" fontId="20" fillId="0" borderId="95" xfId="2" applyFont="1" applyBorder="1" applyProtection="1"/>
    <xf numFmtId="0" fontId="20" fillId="0" borderId="0" xfId="2" applyFont="1"/>
    <xf numFmtId="42" fontId="20" fillId="0" borderId="97" xfId="2" applyNumberFormat="1" applyFont="1" applyBorder="1" applyProtection="1"/>
    <xf numFmtId="42" fontId="20" fillId="0" borderId="5" xfId="2" applyNumberFormat="1" applyFont="1" applyBorder="1" applyProtection="1"/>
    <xf numFmtId="0" fontId="20" fillId="0" borderId="98" xfId="2" applyFont="1" applyBorder="1" applyProtection="1"/>
    <xf numFmtId="0" fontId="20" fillId="0" borderId="87" xfId="2" applyFont="1" applyBorder="1" applyAlignment="1">
      <alignment horizontal="right"/>
    </xf>
    <xf numFmtId="0" fontId="20" fillId="8" borderId="85" xfId="2" quotePrefix="1" applyFont="1" applyFill="1" applyBorder="1" applyAlignment="1" applyProtection="1">
      <alignment horizontal="center"/>
      <protection locked="0"/>
    </xf>
    <xf numFmtId="0" fontId="22" fillId="0" borderId="1" xfId="2" applyFont="1" applyBorder="1"/>
    <xf numFmtId="42" fontId="20" fillId="0" borderId="105" xfId="2" applyNumberFormat="1" applyFont="1" applyFill="1" applyBorder="1" applyAlignment="1" applyProtection="1">
      <alignment horizontal="right"/>
    </xf>
    <xf numFmtId="42" fontId="20" fillId="0" borderId="98" xfId="2" applyNumberFormat="1" applyFont="1" applyFill="1" applyBorder="1" applyAlignment="1" applyProtection="1">
      <alignment horizontal="right"/>
    </xf>
    <xf numFmtId="165" fontId="0" fillId="0" borderId="0" xfId="6" applyNumberFormat="1" applyFont="1"/>
    <xf numFmtId="0" fontId="20" fillId="0" borderId="87" xfId="2" quotePrefix="1" applyFont="1" applyBorder="1" applyAlignment="1">
      <alignment horizontal="right"/>
    </xf>
    <xf numFmtId="0" fontId="22" fillId="0" borderId="1" xfId="2" quotePrefix="1" applyFont="1" applyBorder="1" applyAlignment="1">
      <alignment horizontal="left"/>
    </xf>
    <xf numFmtId="42" fontId="20" fillId="0" borderId="92" xfId="2" applyNumberFormat="1" applyFont="1" applyFill="1" applyBorder="1" applyProtection="1"/>
    <xf numFmtId="0" fontId="20" fillId="0" borderId="88" xfId="2" applyFont="1" applyFill="1" applyBorder="1" applyProtection="1"/>
    <xf numFmtId="42" fontId="20" fillId="0" borderId="105" xfId="2" applyNumberFormat="1" applyFont="1" applyBorder="1" applyProtection="1"/>
    <xf numFmtId="0" fontId="28" fillId="0" borderId="74" xfId="2" quotePrefix="1" applyFont="1" applyBorder="1" applyAlignment="1" applyProtection="1">
      <alignment horizontal="left"/>
      <protection locked="0"/>
    </xf>
    <xf numFmtId="42" fontId="20" fillId="0" borderId="82" xfId="2" applyNumberFormat="1" applyFont="1" applyBorder="1"/>
    <xf numFmtId="42" fontId="20" fillId="0" borderId="0" xfId="2" applyNumberFormat="1" applyFont="1" applyBorder="1"/>
    <xf numFmtId="0" fontId="20" fillId="0" borderId="83" xfId="2" applyFont="1" applyBorder="1"/>
    <xf numFmtId="0" fontId="25" fillId="0" borderId="87" xfId="2" quotePrefix="1" applyFont="1" applyBorder="1" applyAlignment="1" applyProtection="1">
      <alignment horizontal="left"/>
      <protection locked="0"/>
    </xf>
    <xf numFmtId="0" fontId="20" fillId="0" borderId="1" xfId="2" applyBorder="1" applyProtection="1">
      <protection locked="0"/>
    </xf>
    <xf numFmtId="2" fontId="20" fillId="0" borderId="0" xfId="2" applyNumberFormat="1" applyFont="1" applyBorder="1" applyProtection="1">
      <protection locked="0"/>
    </xf>
    <xf numFmtId="42" fontId="20" fillId="0" borderId="0" xfId="2" applyNumberFormat="1" applyFont="1" applyBorder="1" applyProtection="1">
      <protection locked="0"/>
    </xf>
    <xf numFmtId="0" fontId="20" fillId="0" borderId="74" xfId="2" applyFont="1" applyBorder="1" applyAlignment="1">
      <alignment horizontal="left"/>
    </xf>
    <xf numFmtId="42" fontId="20" fillId="0" borderId="12" xfId="2" applyNumberFormat="1" applyFont="1" applyBorder="1" applyAlignment="1" applyProtection="1">
      <alignment horizontal="left"/>
      <protection locked="0"/>
    </xf>
    <xf numFmtId="0" fontId="25" fillId="8" borderId="106" xfId="2" applyFont="1" applyFill="1" applyBorder="1" applyAlignment="1">
      <alignment horizontal="left"/>
    </xf>
    <xf numFmtId="0" fontId="20" fillId="8" borderId="5" xfId="2" applyFont="1" applyFill="1" applyBorder="1"/>
    <xf numFmtId="2" fontId="20" fillId="8" borderId="98" xfId="2" applyNumberFormat="1" applyFont="1" applyFill="1" applyBorder="1"/>
    <xf numFmtId="42" fontId="20" fillId="8" borderId="97" xfId="2" applyNumberFormat="1" applyFont="1" applyFill="1" applyBorder="1" applyAlignment="1" applyProtection="1">
      <alignment horizontal="left"/>
      <protection locked="0"/>
    </xf>
    <xf numFmtId="42" fontId="30" fillId="0" borderId="105" xfId="2" applyNumberFormat="1" applyFont="1" applyFill="1" applyBorder="1" applyAlignment="1" applyProtection="1">
      <alignment horizontal="left"/>
      <protection locked="0"/>
    </xf>
    <xf numFmtId="0" fontId="30" fillId="0" borderId="98" xfId="2" applyFont="1" applyFill="1" applyBorder="1" applyProtection="1">
      <protection locked="0"/>
    </xf>
    <xf numFmtId="0" fontId="20" fillId="0" borderId="5" xfId="2" applyFont="1" applyBorder="1"/>
    <xf numFmtId="2" fontId="20" fillId="0" borderId="98" xfId="2" applyNumberFormat="1" applyFont="1" applyBorder="1"/>
    <xf numFmtId="42" fontId="20" fillId="0" borderId="82" xfId="2" applyNumberFormat="1" applyFont="1" applyBorder="1" applyAlignment="1" applyProtection="1">
      <alignment horizontal="left"/>
      <protection locked="0"/>
    </xf>
    <xf numFmtId="0" fontId="31" fillId="0" borderId="1" xfId="2" applyFont="1" applyBorder="1" applyProtection="1">
      <protection locked="0"/>
    </xf>
    <xf numFmtId="0" fontId="31" fillId="0" borderId="1" xfId="2" quotePrefix="1" applyFont="1" applyBorder="1" applyAlignment="1" applyProtection="1">
      <alignment horizontal="left"/>
      <protection locked="0"/>
    </xf>
    <xf numFmtId="2" fontId="31" fillId="0" borderId="88" xfId="2" quotePrefix="1" applyNumberFormat="1" applyFont="1" applyBorder="1" applyAlignment="1" applyProtection="1">
      <alignment horizontal="left"/>
      <protection locked="0"/>
    </xf>
    <xf numFmtId="0" fontId="31" fillId="0" borderId="1" xfId="2" applyFont="1" applyBorder="1"/>
    <xf numFmtId="0" fontId="31" fillId="0" borderId="87" xfId="2" applyFont="1" applyBorder="1" applyAlignment="1" applyProtection="1">
      <alignment horizontal="left"/>
      <protection locked="0"/>
    </xf>
    <xf numFmtId="2" fontId="31" fillId="0" borderId="1" xfId="2" applyNumberFormat="1" applyFont="1" applyBorder="1" applyProtection="1">
      <protection locked="0"/>
    </xf>
    <xf numFmtId="42" fontId="31" fillId="8" borderId="97" xfId="2" applyNumberFormat="1" applyFont="1" applyFill="1" applyBorder="1" applyAlignment="1" applyProtection="1">
      <alignment horizontal="right"/>
      <protection locked="0"/>
    </xf>
    <xf numFmtId="0" fontId="25" fillId="0" borderId="74" xfId="2" applyFont="1" applyBorder="1"/>
    <xf numFmtId="0" fontId="20" fillId="0" borderId="107" xfId="2" applyFont="1" applyBorder="1"/>
    <xf numFmtId="0" fontId="20" fillId="0" borderId="108" xfId="2" applyFont="1" applyBorder="1"/>
    <xf numFmtId="2" fontId="20" fillId="0" borderId="108" xfId="2" applyNumberFormat="1" applyFont="1" applyBorder="1"/>
    <xf numFmtId="164" fontId="20" fillId="0" borderId="104" xfId="2" applyNumberFormat="1" applyFont="1" applyBorder="1" applyAlignment="1" applyProtection="1">
      <alignment horizontal="left"/>
    </xf>
    <xf numFmtId="164" fontId="20" fillId="0" borderId="108" xfId="2" applyNumberFormat="1" applyFont="1" applyBorder="1" applyAlignment="1" applyProtection="1">
      <alignment horizontal="left"/>
    </xf>
    <xf numFmtId="0" fontId="20" fillId="0" borderId="109" xfId="2" applyFont="1" applyBorder="1" applyProtection="1"/>
    <xf numFmtId="0" fontId="25" fillId="0" borderId="110" xfId="2" applyFont="1" applyBorder="1"/>
    <xf numFmtId="0" fontId="20" fillId="0" borderId="111" xfId="2" applyFont="1" applyBorder="1"/>
    <xf numFmtId="2" fontId="20" fillId="0" borderId="111" xfId="2" applyNumberFormat="1" applyFont="1" applyBorder="1"/>
    <xf numFmtId="42" fontId="20" fillId="0" borderId="112" xfId="2" applyNumberFormat="1" applyFont="1" applyBorder="1" applyProtection="1"/>
    <xf numFmtId="42" fontId="20" fillId="0" borderId="111" xfId="2" applyNumberFormat="1" applyFont="1" applyBorder="1" applyProtection="1"/>
    <xf numFmtId="0" fontId="20" fillId="0" borderId="113" xfId="2" applyFont="1" applyBorder="1" applyProtection="1"/>
    <xf numFmtId="9" fontId="20" fillId="0" borderId="0" xfId="1" applyFont="1"/>
    <xf numFmtId="0" fontId="20" fillId="0" borderId="1" xfId="5" applyNumberFormat="1" applyFont="1" applyBorder="1" applyAlignment="1" applyProtection="1">
      <alignment horizontal="left"/>
      <protection locked="0"/>
    </xf>
    <xf numFmtId="42" fontId="20" fillId="8" borderId="85" xfId="2" applyNumberFormat="1" applyFont="1" applyFill="1" applyBorder="1" applyAlignment="1" applyProtection="1">
      <alignment horizontal="right"/>
      <protection locked="0"/>
    </xf>
    <xf numFmtId="44" fontId="20" fillId="0" borderId="0" xfId="2" applyNumberFormat="1"/>
    <xf numFmtId="42" fontId="0" fillId="0" borderId="0" xfId="0" applyNumberFormat="1" applyAlignment="1"/>
    <xf numFmtId="1" fontId="19" fillId="0" borderId="16" xfId="0" applyNumberFormat="1" applyFont="1" applyBorder="1"/>
    <xf numFmtId="166" fontId="9" fillId="2" borderId="23" xfId="0" applyNumberFormat="1" applyFont="1" applyFill="1" applyBorder="1" applyAlignment="1" applyProtection="1">
      <alignment horizontal="center"/>
      <protection locked="0"/>
    </xf>
    <xf numFmtId="0" fontId="1" fillId="0" borderId="22" xfId="0" applyFont="1" applyBorder="1" applyAlignment="1"/>
    <xf numFmtId="0" fontId="0" fillId="0" borderId="22" xfId="0" applyBorder="1" applyAlignment="1"/>
    <xf numFmtId="0" fontId="32" fillId="0" borderId="22" xfId="0" applyFont="1" applyBorder="1" applyAlignment="1">
      <alignment horizontal="right"/>
    </xf>
    <xf numFmtId="41" fontId="32" fillId="0" borderId="0" xfId="0" applyNumberFormat="1" applyFont="1"/>
    <xf numFmtId="0" fontId="33" fillId="0" borderId="0" xfId="2" applyFont="1" applyBorder="1" applyAlignment="1" applyProtection="1">
      <alignment horizontal="left"/>
      <protection locked="0"/>
    </xf>
    <xf numFmtId="0" fontId="31" fillId="0" borderId="0" xfId="2" applyFont="1"/>
    <xf numFmtId="42" fontId="0" fillId="0" borderId="0" xfId="0" applyNumberFormat="1"/>
    <xf numFmtId="0" fontId="0" fillId="0" borderId="0" xfId="0" applyAlignment="1">
      <alignment horizontal="center"/>
    </xf>
    <xf numFmtId="43" fontId="9" fillId="2" borderId="18" xfId="0" quotePrefix="1" applyNumberFormat="1" applyFont="1" applyFill="1" applyBorder="1" applyAlignment="1" applyProtection="1">
      <alignment horizontal="center"/>
      <protection locked="0"/>
    </xf>
    <xf numFmtId="0" fontId="24" fillId="0" borderId="0" xfId="2" applyFont="1" applyFill="1" applyBorder="1" applyAlignment="1" applyProtection="1">
      <alignment horizontal="left"/>
      <protection locked="0"/>
    </xf>
    <xf numFmtId="0" fontId="24" fillId="0" borderId="1" xfId="2" applyFont="1" applyFill="1" applyBorder="1" applyAlignment="1" applyProtection="1">
      <alignment horizontal="left"/>
      <protection locked="0"/>
    </xf>
    <xf numFmtId="3" fontId="23" fillId="0" borderId="0" xfId="2" quotePrefix="1" applyNumberFormat="1" applyFont="1" applyBorder="1" applyAlignment="1" applyProtection="1">
      <alignment horizontal="right"/>
      <protection locked="0"/>
    </xf>
    <xf numFmtId="9" fontId="20" fillId="8" borderId="85" xfId="1" quotePrefix="1" applyFont="1" applyFill="1" applyBorder="1" applyAlignment="1" applyProtection="1">
      <alignment horizontal="center"/>
      <protection locked="0"/>
    </xf>
    <xf numFmtId="167" fontId="20" fillId="8" borderId="97" xfId="2" applyNumberFormat="1" applyFont="1" applyFill="1" applyBorder="1" applyAlignment="1" applyProtection="1">
      <alignment horizontal="right"/>
      <protection locked="0"/>
    </xf>
    <xf numFmtId="9" fontId="20" fillId="8" borderId="85" xfId="1" quotePrefix="1" applyFont="1" applyFill="1" applyBorder="1" applyAlignment="1" applyProtection="1">
      <alignment horizontal="center"/>
    </xf>
    <xf numFmtId="42" fontId="20" fillId="0" borderId="97" xfId="2" applyNumberFormat="1" applyFont="1" applyBorder="1" applyProtection="1">
      <protection locked="0"/>
    </xf>
    <xf numFmtId="42" fontId="20" fillId="0" borderId="105" xfId="2" applyNumberFormat="1" applyFont="1" applyBorder="1" applyProtection="1">
      <protection locked="0"/>
    </xf>
    <xf numFmtId="0" fontId="20" fillId="0" borderId="0" xfId="2" applyFont="1" applyBorder="1" applyProtection="1">
      <protection locked="0"/>
    </xf>
    <xf numFmtId="42" fontId="20" fillId="0" borderId="82" xfId="2" applyNumberFormat="1" applyFont="1" applyBorder="1" applyProtection="1">
      <protection locked="0"/>
    </xf>
    <xf numFmtId="2" fontId="20" fillId="0" borderId="12" xfId="2" applyNumberFormat="1" applyFont="1" applyBorder="1" applyProtection="1">
      <protection locked="0"/>
    </xf>
    <xf numFmtId="0" fontId="20" fillId="8" borderId="5" xfId="2" applyFont="1" applyFill="1" applyBorder="1" applyProtection="1">
      <protection locked="0"/>
    </xf>
    <xf numFmtId="2" fontId="20" fillId="8" borderId="98" xfId="2" applyNumberFormat="1" applyFont="1" applyFill="1" applyBorder="1" applyProtection="1">
      <protection locked="0"/>
    </xf>
    <xf numFmtId="0" fontId="20" fillId="0" borderId="5" xfId="2" applyFont="1" applyBorder="1" applyProtection="1">
      <protection locked="0"/>
    </xf>
    <xf numFmtId="2" fontId="20" fillId="0" borderId="98" xfId="2" applyNumberFormat="1" applyFont="1" applyBorder="1" applyProtection="1">
      <protection locked="0"/>
    </xf>
    <xf numFmtId="42" fontId="20" fillId="0" borderId="90" xfId="2" applyNumberFormat="1" applyFont="1" applyBorder="1" applyProtection="1">
      <protection locked="0"/>
    </xf>
    <xf numFmtId="0" fontId="20" fillId="0" borderId="108" xfId="2" applyFont="1" applyBorder="1" applyProtection="1">
      <protection locked="0"/>
    </xf>
    <xf numFmtId="2" fontId="20" fillId="0" borderId="108" xfId="2" applyNumberFormat="1" applyFont="1" applyBorder="1" applyProtection="1">
      <protection locked="0"/>
    </xf>
    <xf numFmtId="164" fontId="20" fillId="0" borderId="104" xfId="2" applyNumberFormat="1" applyFont="1" applyBorder="1" applyAlignment="1" applyProtection="1">
      <alignment horizontal="left"/>
      <protection locked="0"/>
    </xf>
    <xf numFmtId="164" fontId="20" fillId="0" borderId="108" xfId="2" applyNumberFormat="1" applyFont="1" applyBorder="1" applyAlignment="1" applyProtection="1">
      <alignment horizontal="left"/>
      <protection locked="0"/>
    </xf>
    <xf numFmtId="0" fontId="20" fillId="0" borderId="109" xfId="2" applyFont="1" applyBorder="1" applyProtection="1">
      <protection locked="0"/>
    </xf>
    <xf numFmtId="0" fontId="26" fillId="8" borderId="77" xfId="2" applyFont="1" applyFill="1" applyBorder="1" applyAlignment="1" applyProtection="1">
      <alignment horizontal="center"/>
      <protection locked="0"/>
    </xf>
    <xf numFmtId="9" fontId="26" fillId="8" borderId="77" xfId="4" applyFont="1" applyFill="1" applyBorder="1" applyAlignment="1" applyProtection="1">
      <alignment horizontal="center"/>
      <protection locked="0"/>
    </xf>
    <xf numFmtId="0" fontId="25" fillId="0" borderId="77" xfId="2" applyFont="1" applyBorder="1" applyAlignment="1" applyProtection="1">
      <alignment horizontal="centerContinuous"/>
      <protection locked="0"/>
    </xf>
    <xf numFmtId="0" fontId="26" fillId="8" borderId="77" xfId="2" applyNumberFormat="1" applyFont="1" applyFill="1" applyBorder="1" applyAlignment="1" applyProtection="1">
      <alignment horizontal="center"/>
      <protection locked="0"/>
    </xf>
    <xf numFmtId="3" fontId="20" fillId="0" borderId="78" xfId="2" applyNumberFormat="1" applyFont="1" applyBorder="1" applyProtection="1">
      <protection locked="0"/>
    </xf>
    <xf numFmtId="3" fontId="26" fillId="0" borderId="77" xfId="2" applyNumberFormat="1" applyFont="1" applyBorder="1" applyAlignment="1" applyProtection="1">
      <alignment horizontal="center"/>
      <protection locked="0"/>
    </xf>
    <xf numFmtId="0" fontId="26" fillId="8" borderId="79" xfId="2" applyNumberFormat="1" applyFont="1" applyFill="1" applyBorder="1" applyAlignment="1" applyProtection="1">
      <alignment horizontal="center"/>
      <protection locked="0"/>
    </xf>
    <xf numFmtId="0" fontId="26" fillId="8" borderId="8" xfId="2" applyFont="1" applyFill="1" applyBorder="1" applyAlignment="1" applyProtection="1">
      <alignment horizontal="center"/>
      <protection locked="0"/>
    </xf>
    <xf numFmtId="9" fontId="26" fillId="8" borderId="9" xfId="4" applyFont="1" applyFill="1" applyBorder="1" applyAlignment="1" applyProtection="1">
      <alignment horizontal="center"/>
      <protection locked="0"/>
    </xf>
    <xf numFmtId="0" fontId="26" fillId="0" borderId="9" xfId="2" applyFont="1" applyBorder="1" applyAlignment="1" applyProtection="1">
      <alignment horizontal="center"/>
      <protection locked="0"/>
    </xf>
    <xf numFmtId="0" fontId="26" fillId="8" borderId="8" xfId="2" applyNumberFormat="1" applyFont="1" applyFill="1" applyBorder="1" applyAlignment="1" applyProtection="1">
      <alignment horizontal="center"/>
      <protection locked="0"/>
    </xf>
    <xf numFmtId="3" fontId="25" fillId="0" borderId="82" xfId="2" quotePrefix="1" applyNumberFormat="1" applyFont="1" applyBorder="1" applyAlignment="1" applyProtection="1">
      <alignment horizontal="center"/>
      <protection locked="0"/>
    </xf>
    <xf numFmtId="3" fontId="26" fillId="0" borderId="9" xfId="2" applyNumberFormat="1" applyFont="1" applyBorder="1" applyAlignment="1" applyProtection="1">
      <alignment horizontal="center"/>
      <protection locked="0"/>
    </xf>
    <xf numFmtId="0" fontId="26" fillId="8" borderId="83" xfId="2" applyNumberFormat="1" applyFont="1" applyFill="1" applyBorder="1" applyAlignment="1" applyProtection="1">
      <alignment horizontal="center"/>
      <protection locked="0"/>
    </xf>
    <xf numFmtId="2" fontId="20" fillId="0" borderId="9" xfId="2" quotePrefix="1" applyNumberFormat="1" applyFont="1" applyBorder="1" applyAlignment="1" applyProtection="1">
      <alignment horizontal="right"/>
      <protection locked="0"/>
    </xf>
    <xf numFmtId="42" fontId="20" fillId="0" borderId="82" xfId="2" quotePrefix="1" applyNumberFormat="1" applyFont="1" applyBorder="1" applyAlignment="1" applyProtection="1">
      <alignment horizontal="right"/>
      <protection locked="0"/>
    </xf>
    <xf numFmtId="0" fontId="20" fillId="0" borderId="1" xfId="2" applyFont="1" applyBorder="1" applyAlignment="1" applyProtection="1">
      <alignment horizontal="right"/>
      <protection locked="0"/>
    </xf>
    <xf numFmtId="2" fontId="20" fillId="0" borderId="1" xfId="2" applyNumberFormat="1" applyFont="1" applyBorder="1" applyAlignment="1" applyProtection="1">
      <alignment horizontal="right"/>
      <protection locked="0"/>
    </xf>
    <xf numFmtId="42" fontId="20" fillId="0" borderId="82" xfId="2" applyNumberFormat="1" applyFont="1" applyBorder="1" applyAlignment="1" applyProtection="1">
      <alignment horizontal="right"/>
      <protection locked="0"/>
    </xf>
    <xf numFmtId="2" fontId="20" fillId="0" borderId="1" xfId="2" quotePrefix="1" applyNumberFormat="1" applyFont="1" applyBorder="1" applyAlignment="1" applyProtection="1">
      <alignment horizontal="right"/>
      <protection locked="0"/>
    </xf>
    <xf numFmtId="0" fontId="27" fillId="0" borderId="88" xfId="2" applyFont="1" applyBorder="1" applyAlignment="1" applyProtection="1">
      <alignment horizontal="right"/>
      <protection locked="0"/>
    </xf>
    <xf numFmtId="42" fontId="20" fillId="0" borderId="89" xfId="2" applyNumberFormat="1" applyFont="1" applyBorder="1" applyAlignment="1" applyProtection="1">
      <alignment horizontal="right"/>
      <protection locked="0"/>
    </xf>
    <xf numFmtId="3" fontId="20" fillId="0" borderId="90" xfId="2" applyNumberFormat="1" applyFont="1" applyBorder="1" applyAlignment="1" applyProtection="1">
      <alignment horizontal="left"/>
      <protection locked="0"/>
    </xf>
    <xf numFmtId="3" fontId="20" fillId="0" borderId="0" xfId="2" applyNumberFormat="1" applyFont="1" applyBorder="1" applyAlignment="1" applyProtection="1">
      <alignment horizontal="left"/>
      <protection locked="0"/>
    </xf>
    <xf numFmtId="42" fontId="20" fillId="0" borderId="91" xfId="2" applyNumberFormat="1" applyFont="1" applyBorder="1" applyProtection="1">
      <protection locked="0"/>
    </xf>
    <xf numFmtId="42" fontId="20" fillId="0" borderId="92" xfId="2" applyNumberFormat="1" applyFont="1" applyBorder="1" applyProtection="1">
      <protection locked="0"/>
    </xf>
    <xf numFmtId="42" fontId="20" fillId="0" borderId="88" xfId="2" applyNumberFormat="1" applyFont="1" applyBorder="1" applyProtection="1">
      <protection locked="0"/>
    </xf>
    <xf numFmtId="42" fontId="20" fillId="0" borderId="93" xfId="2" applyNumberFormat="1" applyFont="1" applyBorder="1" applyProtection="1">
      <protection locked="0"/>
    </xf>
    <xf numFmtId="3" fontId="20" fillId="0" borderId="94" xfId="2" applyNumberFormat="1" applyFont="1" applyBorder="1" applyAlignment="1" applyProtection="1">
      <alignment horizontal="left"/>
      <protection locked="0"/>
    </xf>
    <xf numFmtId="3" fontId="20" fillId="0" borderId="12" xfId="2" applyNumberFormat="1" applyFont="1" applyBorder="1" applyAlignment="1" applyProtection="1">
      <alignment horizontal="left"/>
      <protection locked="0"/>
    </xf>
    <xf numFmtId="3" fontId="20" fillId="0" borderId="96" xfId="2" applyNumberFormat="1" applyFont="1" applyBorder="1" applyAlignment="1" applyProtection="1">
      <alignment horizontal="left"/>
      <protection locked="0"/>
    </xf>
    <xf numFmtId="2" fontId="20" fillId="0" borderId="88" xfId="2" applyNumberFormat="1" applyFont="1" applyBorder="1" applyProtection="1">
      <protection locked="0"/>
    </xf>
    <xf numFmtId="0" fontId="20" fillId="0" borderId="101" xfId="2" applyFont="1" applyBorder="1" applyProtection="1">
      <protection locked="0"/>
    </xf>
    <xf numFmtId="2" fontId="20" fillId="0" borderId="101" xfId="2" applyNumberFormat="1" applyFont="1" applyBorder="1" applyProtection="1">
      <protection locked="0"/>
    </xf>
    <xf numFmtId="2" fontId="20" fillId="0" borderId="102" xfId="2" applyNumberFormat="1" applyFont="1" applyBorder="1" applyProtection="1">
      <protection locked="0"/>
    </xf>
    <xf numFmtId="42" fontId="20" fillId="0" borderId="103" xfId="2" applyNumberFormat="1" applyFont="1" applyBorder="1" applyProtection="1">
      <protection locked="0"/>
    </xf>
    <xf numFmtId="42" fontId="20" fillId="0" borderId="101" xfId="2" applyNumberFormat="1" applyFont="1" applyBorder="1" applyProtection="1">
      <protection locked="0"/>
    </xf>
    <xf numFmtId="0" fontId="20" fillId="0" borderId="102" xfId="2" applyFont="1" applyBorder="1" applyProtection="1">
      <protection locked="0"/>
    </xf>
    <xf numFmtId="3" fontId="20" fillId="0" borderId="104" xfId="2" applyNumberFormat="1" applyFont="1" applyBorder="1" applyAlignment="1" applyProtection="1">
      <alignment horizontal="left"/>
      <protection locked="0"/>
    </xf>
    <xf numFmtId="42" fontId="20" fillId="0" borderId="5" xfId="2" applyNumberFormat="1" applyFont="1" applyBorder="1" applyProtection="1">
      <protection locked="0"/>
    </xf>
    <xf numFmtId="0" fontId="22" fillId="0" borderId="1" xfId="2" applyFont="1" applyBorder="1" applyProtection="1">
      <protection locked="0"/>
    </xf>
    <xf numFmtId="42" fontId="20" fillId="0" borderId="105" xfId="2" applyNumberFormat="1" applyFont="1" applyFill="1" applyBorder="1" applyAlignment="1" applyProtection="1">
      <alignment horizontal="right"/>
      <protection locked="0"/>
    </xf>
    <xf numFmtId="42" fontId="20" fillId="0" borderId="98" xfId="2" applyNumberFormat="1" applyFont="1" applyFill="1" applyBorder="1" applyAlignment="1" applyProtection="1">
      <alignment horizontal="right"/>
      <protection locked="0"/>
    </xf>
    <xf numFmtId="0" fontId="21" fillId="0" borderId="114" xfId="2" applyFont="1" applyBorder="1" applyAlignment="1" applyProtection="1">
      <alignment horizontal="centerContinuous"/>
      <protection locked="0"/>
    </xf>
    <xf numFmtId="0" fontId="20" fillId="0" borderId="115" xfId="2" applyFont="1" applyBorder="1" applyAlignment="1" applyProtection="1">
      <alignment horizontal="centerContinuous"/>
      <protection locked="0"/>
    </xf>
    <xf numFmtId="2" fontId="20" fillId="0" borderId="115" xfId="2" applyNumberFormat="1" applyFont="1" applyBorder="1" applyAlignment="1" applyProtection="1">
      <alignment horizontal="centerContinuous"/>
      <protection locked="0"/>
    </xf>
    <xf numFmtId="0" fontId="20" fillId="0" borderId="116" xfId="2" applyFont="1" applyBorder="1" applyAlignment="1" applyProtection="1">
      <alignment horizontal="centerContinuous"/>
      <protection locked="0"/>
    </xf>
    <xf numFmtId="0" fontId="23" fillId="0" borderId="117" xfId="3" applyNumberFormat="1" applyFont="1" applyBorder="1" applyAlignment="1" applyProtection="1">
      <alignment horizontal="right"/>
      <protection locked="0"/>
    </xf>
    <xf numFmtId="0" fontId="23" fillId="0" borderId="117" xfId="3" quotePrefix="1" applyNumberFormat="1" applyFont="1" applyBorder="1" applyAlignment="1" applyProtection="1">
      <alignment horizontal="right"/>
      <protection locked="0"/>
    </xf>
    <xf numFmtId="0" fontId="23" fillId="0" borderId="117" xfId="2" applyFont="1" applyBorder="1" applyAlignment="1" applyProtection="1">
      <alignment horizontal="right"/>
      <protection locked="0"/>
    </xf>
    <xf numFmtId="0" fontId="20" fillId="0" borderId="0" xfId="2" applyBorder="1" applyAlignment="1" applyProtection="1">
      <protection locked="0"/>
    </xf>
    <xf numFmtId="0" fontId="24" fillId="0" borderId="93" xfId="2" applyFont="1" applyBorder="1" applyAlignment="1" applyProtection="1">
      <alignment horizontal="left"/>
      <protection locked="0"/>
    </xf>
    <xf numFmtId="0" fontId="23" fillId="0" borderId="117" xfId="2" applyFont="1" applyBorder="1" applyAlignment="1" applyProtection="1">
      <alignment horizontal="left"/>
      <protection locked="0"/>
    </xf>
    <xf numFmtId="49" fontId="25" fillId="8" borderId="118" xfId="2" quotePrefix="1" applyNumberFormat="1" applyFont="1" applyFill="1" applyBorder="1" applyAlignment="1" applyProtection="1">
      <alignment horizontal="left"/>
      <protection locked="0"/>
    </xf>
    <xf numFmtId="0" fontId="20" fillId="0" borderId="119" xfId="2" quotePrefix="1" applyFont="1" applyBorder="1" applyAlignment="1" applyProtection="1">
      <alignment horizontal="left"/>
      <protection locked="0"/>
    </xf>
    <xf numFmtId="0" fontId="26" fillId="8" borderId="120" xfId="2" applyFont="1" applyFill="1" applyBorder="1" applyAlignment="1" applyProtection="1">
      <alignment horizontal="left"/>
      <protection locked="0"/>
    </xf>
    <xf numFmtId="0" fontId="25" fillId="0" borderId="89" xfId="2" applyFont="1" applyBorder="1" applyAlignment="1" applyProtection="1">
      <alignment horizontal="center"/>
      <protection locked="0"/>
    </xf>
    <xf numFmtId="0" fontId="22" fillId="8" borderId="120" xfId="2" applyFont="1" applyFill="1" applyBorder="1" applyProtection="1">
      <protection locked="0"/>
    </xf>
    <xf numFmtId="0" fontId="22" fillId="8" borderId="120" xfId="2" applyFont="1" applyFill="1" applyBorder="1" applyAlignment="1" applyProtection="1">
      <alignment horizontal="left"/>
      <protection locked="0"/>
    </xf>
    <xf numFmtId="0" fontId="25" fillId="0" borderId="92" xfId="2" applyFont="1" applyBorder="1" applyProtection="1">
      <protection locked="0"/>
    </xf>
    <xf numFmtId="0" fontId="20" fillId="0" borderId="117" xfId="2" applyFont="1" applyBorder="1" applyProtection="1">
      <protection locked="0"/>
    </xf>
    <xf numFmtId="0" fontId="25" fillId="0" borderId="92" xfId="2" quotePrefix="1" applyFont="1" applyBorder="1" applyAlignment="1" applyProtection="1">
      <alignment horizontal="left"/>
      <protection locked="0"/>
    </xf>
    <xf numFmtId="0" fontId="28" fillId="0" borderId="92" xfId="2" applyFont="1" applyBorder="1" applyProtection="1">
      <protection locked="0"/>
    </xf>
    <xf numFmtId="0" fontId="28" fillId="0" borderId="92" xfId="2" quotePrefix="1" applyFont="1" applyBorder="1" applyAlignment="1" applyProtection="1">
      <alignment horizontal="left"/>
      <protection locked="0"/>
    </xf>
    <xf numFmtId="0" fontId="20" fillId="0" borderId="92" xfId="2" applyFont="1" applyBorder="1" applyProtection="1">
      <protection locked="0"/>
    </xf>
    <xf numFmtId="0" fontId="20" fillId="0" borderId="92" xfId="5" applyNumberFormat="1" applyFont="1" applyBorder="1" applyAlignment="1" applyProtection="1">
      <alignment horizontal="left"/>
      <protection locked="0"/>
    </xf>
    <xf numFmtId="0" fontId="25" fillId="0" borderId="92" xfId="2" applyFont="1" applyBorder="1" applyAlignment="1" applyProtection="1">
      <alignment horizontal="left"/>
      <protection locked="0"/>
    </xf>
    <xf numFmtId="0" fontId="25" fillId="0" borderId="121" xfId="2" applyFont="1" applyBorder="1" applyProtection="1">
      <protection locked="0"/>
    </xf>
    <xf numFmtId="0" fontId="20" fillId="0" borderId="92" xfId="2" applyFont="1" applyBorder="1" applyAlignment="1" applyProtection="1">
      <alignment horizontal="right"/>
      <protection locked="0"/>
    </xf>
    <xf numFmtId="0" fontId="20" fillId="0" borderId="92" xfId="2" quotePrefix="1" applyFont="1" applyBorder="1" applyAlignment="1">
      <alignment horizontal="right"/>
    </xf>
    <xf numFmtId="0" fontId="28" fillId="0" borderId="117" xfId="2" quotePrefix="1" applyFont="1" applyBorder="1" applyAlignment="1" applyProtection="1">
      <alignment horizontal="left"/>
      <protection locked="0"/>
    </xf>
    <xf numFmtId="0" fontId="20" fillId="0" borderId="117" xfId="2" applyFont="1" applyBorder="1" applyAlignment="1" applyProtection="1">
      <alignment horizontal="left"/>
      <protection locked="0"/>
    </xf>
    <xf numFmtId="0" fontId="25" fillId="8" borderId="105" xfId="2" applyFont="1" applyFill="1" applyBorder="1" applyAlignment="1" applyProtection="1">
      <alignment horizontal="left"/>
      <protection locked="0"/>
    </xf>
    <xf numFmtId="0" fontId="31" fillId="0" borderId="105" xfId="2" applyFont="1" applyBorder="1" applyAlignment="1" applyProtection="1">
      <alignment horizontal="left"/>
      <protection locked="0"/>
    </xf>
    <xf numFmtId="0" fontId="31" fillId="0" borderId="92" xfId="2" applyFont="1" applyBorder="1" applyProtection="1">
      <protection locked="0"/>
    </xf>
    <xf numFmtId="0" fontId="31" fillId="0" borderId="92" xfId="2" applyFont="1" applyBorder="1" applyAlignment="1" applyProtection="1">
      <alignment horizontal="left"/>
      <protection locked="0"/>
    </xf>
    <xf numFmtId="0" fontId="25" fillId="0" borderId="117" xfId="2" applyFont="1" applyBorder="1" applyProtection="1">
      <protection locked="0"/>
    </xf>
    <xf numFmtId="0" fontId="20" fillId="0" borderId="122" xfId="2" applyFont="1" applyBorder="1" applyProtection="1">
      <protection locked="0"/>
    </xf>
    <xf numFmtId="0" fontId="25" fillId="0" borderId="123" xfId="2" applyFont="1" applyBorder="1" applyProtection="1">
      <protection locked="0"/>
    </xf>
    <xf numFmtId="0" fontId="20" fillId="0" borderId="70" xfId="2" applyFont="1" applyBorder="1" applyProtection="1">
      <protection locked="0"/>
    </xf>
    <xf numFmtId="2" fontId="20" fillId="0" borderId="70" xfId="2" applyNumberFormat="1" applyFont="1" applyBorder="1" applyProtection="1">
      <protection locked="0"/>
    </xf>
    <xf numFmtId="42" fontId="20" fillId="0" borderId="124" xfId="2" applyNumberFormat="1" applyFont="1" applyBorder="1" applyProtection="1">
      <protection locked="0"/>
    </xf>
    <xf numFmtId="42" fontId="20" fillId="0" borderId="70" xfId="2" applyNumberFormat="1" applyFont="1" applyBorder="1" applyProtection="1">
      <protection locked="0"/>
    </xf>
    <xf numFmtId="0" fontId="20" fillId="0" borderId="125" xfId="2" applyFont="1" applyBorder="1" applyProtection="1">
      <protection locked="0"/>
    </xf>
    <xf numFmtId="0" fontId="20" fillId="0" borderId="0" xfId="0" applyFont="1"/>
    <xf numFmtId="0" fontId="28" fillId="0" borderId="0" xfId="2" applyFont="1" applyBorder="1" applyAlignment="1" applyProtection="1">
      <protection locked="0"/>
    </xf>
    <xf numFmtId="0" fontId="20" fillId="0" borderId="0" xfId="2" applyFont="1" applyBorder="1" applyAlignment="1" applyProtection="1">
      <alignment vertical="top" wrapText="1"/>
      <protection locked="0"/>
    </xf>
    <xf numFmtId="0" fontId="20" fillId="0" borderId="93" xfId="2" applyFont="1" applyBorder="1" applyAlignment="1" applyProtection="1">
      <alignment vertical="top" wrapText="1"/>
      <protection locked="0"/>
    </xf>
    <xf numFmtId="0" fontId="0" fillId="0" borderId="0" xfId="0" applyAlignment="1">
      <alignment horizontal="center"/>
    </xf>
    <xf numFmtId="49" fontId="25" fillId="8" borderId="126" xfId="2" quotePrefix="1" applyNumberFormat="1" applyFont="1" applyFill="1" applyBorder="1" applyAlignment="1" applyProtection="1">
      <alignment horizontal="left"/>
      <protection locked="0"/>
    </xf>
    <xf numFmtId="0" fontId="26" fillId="8" borderId="127" xfId="2" applyFont="1" applyFill="1" applyBorder="1" applyAlignment="1" applyProtection="1">
      <alignment horizontal="center"/>
      <protection locked="0"/>
    </xf>
    <xf numFmtId="9" fontId="26" fillId="8" borderId="127" xfId="4" applyFont="1" applyFill="1" applyBorder="1" applyAlignment="1" applyProtection="1">
      <alignment horizontal="center"/>
      <protection locked="0"/>
    </xf>
    <xf numFmtId="0" fontId="25" fillId="0" borderId="127" xfId="2" applyFont="1" applyBorder="1" applyAlignment="1" applyProtection="1">
      <alignment horizontal="centerContinuous"/>
      <protection locked="0"/>
    </xf>
    <xf numFmtId="0" fontId="26" fillId="8" borderId="127" xfId="2" applyNumberFormat="1" applyFont="1" applyFill="1" applyBorder="1" applyAlignment="1" applyProtection="1">
      <alignment horizontal="center"/>
      <protection locked="0"/>
    </xf>
    <xf numFmtId="3" fontId="20" fillId="0" borderId="128" xfId="2" applyNumberFormat="1" applyFont="1" applyBorder="1" applyProtection="1">
      <protection locked="0"/>
    </xf>
    <xf numFmtId="0" fontId="24" fillId="0" borderId="0" xfId="2" applyFont="1" applyFill="1" applyBorder="1" applyAlignment="1" applyProtection="1">
      <alignment horizontal="right"/>
      <protection locked="0"/>
    </xf>
    <xf numFmtId="0" fontId="24" fillId="0" borderId="1" xfId="2" applyFont="1" applyFill="1" applyBorder="1" applyAlignment="1" applyProtection="1">
      <alignment horizontal="center"/>
      <protection locked="0"/>
    </xf>
    <xf numFmtId="0" fontId="24" fillId="0" borderId="5" xfId="2" applyFont="1" applyBorder="1" applyAlignment="1" applyProtection="1">
      <alignment horizontal="center"/>
      <protection locked="0"/>
    </xf>
    <xf numFmtId="0" fontId="24" fillId="0" borderId="117" xfId="2" applyFont="1" applyBorder="1" applyAlignment="1" applyProtection="1">
      <alignment horizontal="right"/>
      <protection locked="0"/>
    </xf>
    <xf numFmtId="0" fontId="24" fillId="0" borderId="1" xfId="2" applyFont="1" applyBorder="1" applyAlignment="1" applyProtection="1">
      <protection locked="0"/>
    </xf>
    <xf numFmtId="0" fontId="24" fillId="0" borderId="0" xfId="2" applyFont="1" applyBorder="1" applyAlignment="1" applyProtection="1">
      <protection locked="0"/>
    </xf>
    <xf numFmtId="0" fontId="20" fillId="0" borderId="0" xfId="2" applyBorder="1"/>
    <xf numFmtId="0" fontId="20" fillId="0" borderId="93" xfId="2" applyBorder="1"/>
    <xf numFmtId="0" fontId="20" fillId="0" borderId="117" xfId="2" applyBorder="1"/>
    <xf numFmtId="0" fontId="24" fillId="0" borderId="89" xfId="2" applyFont="1" applyFill="1" applyBorder="1" applyAlignment="1" applyProtection="1">
      <alignment horizontal="center"/>
      <protection locked="0"/>
    </xf>
    <xf numFmtId="0" fontId="24" fillId="0" borderId="99" xfId="2" applyFont="1" applyBorder="1" applyAlignment="1" applyProtection="1">
      <alignment horizontal="center"/>
      <protection locked="0"/>
    </xf>
    <xf numFmtId="0" fontId="24" fillId="0" borderId="89" xfId="2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42" fontId="20" fillId="0" borderId="0" xfId="2" applyNumberFormat="1" applyBorder="1"/>
    <xf numFmtId="10" fontId="20" fillId="0" borderId="0" xfId="1" applyNumberFormat="1" applyFont="1" applyBorder="1"/>
    <xf numFmtId="1" fontId="20" fillId="0" borderId="0" xfId="2" applyNumberFormat="1" applyBorder="1"/>
    <xf numFmtId="165" fontId="0" fillId="0" borderId="0" xfId="6" applyNumberFormat="1" applyFont="1" applyBorder="1"/>
    <xf numFmtId="0" fontId="20" fillId="0" borderId="70" xfId="2" applyBorder="1"/>
    <xf numFmtId="9" fontId="20" fillId="0" borderId="70" xfId="1" applyFont="1" applyBorder="1"/>
    <xf numFmtId="42" fontId="20" fillId="0" borderId="92" xfId="2" applyNumberFormat="1" applyFont="1" applyFill="1" applyBorder="1" applyAlignment="1" applyProtection="1">
      <alignment horizontal="right"/>
      <protection locked="0"/>
    </xf>
    <xf numFmtId="42" fontId="20" fillId="0" borderId="88" xfId="2" applyNumberFormat="1" applyFont="1" applyFill="1" applyBorder="1" applyAlignment="1" applyProtection="1">
      <alignment horizontal="right"/>
      <protection locked="0"/>
    </xf>
    <xf numFmtId="0" fontId="24" fillId="0" borderId="129" xfId="2" applyFont="1" applyFill="1" applyBorder="1" applyAlignment="1" applyProtection="1">
      <alignment horizontal="center"/>
      <protection locked="0"/>
    </xf>
    <xf numFmtId="0" fontId="24" fillId="0" borderId="130" xfId="2" applyFont="1" applyBorder="1" applyAlignment="1" applyProtection="1">
      <alignment horizontal="center"/>
      <protection locked="0"/>
    </xf>
    <xf numFmtId="0" fontId="24" fillId="0" borderId="131" xfId="2" applyFont="1" applyBorder="1" applyAlignment="1" applyProtection="1">
      <alignment horizontal="center"/>
      <protection locked="0"/>
    </xf>
    <xf numFmtId="3" fontId="20" fillId="0" borderId="133" xfId="2" applyNumberFormat="1" applyFont="1" applyBorder="1" applyProtection="1">
      <protection locked="0"/>
    </xf>
    <xf numFmtId="3" fontId="25" fillId="0" borderId="131" xfId="2" quotePrefix="1" applyNumberFormat="1" applyFont="1" applyBorder="1" applyAlignment="1" applyProtection="1">
      <alignment horizontal="center"/>
      <protection locked="0"/>
    </xf>
    <xf numFmtId="3" fontId="20" fillId="0" borderId="132" xfId="2" applyNumberFormat="1" applyFont="1" applyBorder="1" applyAlignment="1" applyProtection="1">
      <alignment horizontal="left"/>
      <protection locked="0"/>
    </xf>
    <xf numFmtId="42" fontId="20" fillId="0" borderId="132" xfId="2" applyNumberFormat="1" applyFont="1" applyBorder="1" applyProtection="1">
      <protection locked="0"/>
    </xf>
    <xf numFmtId="3" fontId="20" fillId="0" borderId="134" xfId="2" applyNumberFormat="1" applyFont="1" applyBorder="1" applyProtection="1">
      <protection locked="0"/>
    </xf>
    <xf numFmtId="42" fontId="20" fillId="8" borderId="130" xfId="2" applyNumberFormat="1" applyFont="1" applyFill="1" applyBorder="1" applyAlignment="1" applyProtection="1">
      <alignment horizontal="right"/>
      <protection locked="0"/>
    </xf>
    <xf numFmtId="0" fontId="20" fillId="0" borderId="130" xfId="2" applyFont="1" applyFill="1" applyBorder="1" applyProtection="1">
      <protection locked="0"/>
    </xf>
    <xf numFmtId="42" fontId="20" fillId="0" borderId="130" xfId="2" applyNumberFormat="1" applyFont="1" applyFill="1" applyBorder="1" applyAlignment="1" applyProtection="1">
      <alignment horizontal="right"/>
      <protection locked="0"/>
    </xf>
    <xf numFmtId="3" fontId="20" fillId="0" borderId="134" xfId="2" applyNumberFormat="1" applyFont="1" applyBorder="1" applyAlignment="1" applyProtection="1">
      <alignment horizontal="left"/>
      <protection locked="0"/>
    </xf>
    <xf numFmtId="42" fontId="20" fillId="0" borderId="130" xfId="2" applyNumberFormat="1" applyFont="1" applyBorder="1" applyAlignment="1" applyProtection="1">
      <alignment horizontal="left"/>
      <protection locked="0"/>
    </xf>
    <xf numFmtId="167" fontId="20" fillId="8" borderId="130" xfId="2" applyNumberFormat="1" applyFont="1" applyFill="1" applyBorder="1" applyAlignment="1" applyProtection="1">
      <alignment horizontal="right"/>
      <protection locked="0"/>
    </xf>
    <xf numFmtId="42" fontId="20" fillId="0" borderId="135" xfId="2" applyNumberFormat="1" applyFont="1" applyBorder="1" applyProtection="1">
      <protection locked="0"/>
    </xf>
    <xf numFmtId="3" fontId="20" fillId="0" borderId="136" xfId="2" applyNumberFormat="1" applyFont="1" applyBorder="1" applyAlignment="1" applyProtection="1">
      <alignment horizontal="left"/>
      <protection locked="0"/>
    </xf>
    <xf numFmtId="42" fontId="20" fillId="0" borderId="130" xfId="2" applyNumberFormat="1" applyFont="1" applyBorder="1" applyProtection="1">
      <protection locked="0"/>
    </xf>
    <xf numFmtId="42" fontId="20" fillId="0" borderId="130" xfId="2" applyNumberFormat="1" applyFont="1" applyFill="1" applyBorder="1" applyAlignment="1" applyProtection="1">
      <alignment horizontal="right"/>
    </xf>
    <xf numFmtId="42" fontId="20" fillId="0" borderId="131" xfId="2" applyNumberFormat="1" applyFont="1" applyBorder="1" applyProtection="1">
      <protection locked="0"/>
    </xf>
    <xf numFmtId="42" fontId="20" fillId="8" borderId="130" xfId="2" applyNumberFormat="1" applyFont="1" applyFill="1" applyBorder="1" applyAlignment="1" applyProtection="1">
      <alignment horizontal="left"/>
      <protection locked="0"/>
    </xf>
    <xf numFmtId="42" fontId="20" fillId="0" borderId="131" xfId="2" applyNumberFormat="1" applyFont="1" applyBorder="1" applyAlignment="1" applyProtection="1">
      <alignment horizontal="left"/>
      <protection locked="0"/>
    </xf>
    <xf numFmtId="42" fontId="31" fillId="8" borderId="130" xfId="2" applyNumberFormat="1" applyFont="1" applyFill="1" applyBorder="1" applyAlignment="1" applyProtection="1">
      <alignment horizontal="right"/>
      <protection locked="0"/>
    </xf>
    <xf numFmtId="164" fontId="20" fillId="0" borderId="136" xfId="2" applyNumberFormat="1" applyFont="1" applyBorder="1" applyAlignment="1" applyProtection="1">
      <alignment horizontal="left"/>
      <protection locked="0"/>
    </xf>
    <xf numFmtId="42" fontId="20" fillId="0" borderId="137" xfId="2" applyNumberFormat="1" applyFont="1" applyBorder="1" applyProtection="1">
      <protection locked="0"/>
    </xf>
    <xf numFmtId="164" fontId="20" fillId="0" borderId="130" xfId="2" applyNumberFormat="1" applyFont="1" applyFill="1" applyBorder="1" applyAlignment="1" applyProtection="1">
      <alignment horizontal="right"/>
      <protection locked="0"/>
    </xf>
    <xf numFmtId="166" fontId="20" fillId="8" borderId="85" xfId="1" quotePrefix="1" applyNumberFormat="1" applyFont="1" applyFill="1" applyBorder="1" applyAlignment="1" applyProtection="1">
      <alignment horizontal="center"/>
      <protection locked="0"/>
    </xf>
    <xf numFmtId="0" fontId="20" fillId="0" borderId="0" xfId="2" applyAlignment="1">
      <alignment horizontal="center"/>
    </xf>
    <xf numFmtId="0" fontId="28" fillId="0" borderId="132" xfId="2" applyFont="1" applyBorder="1"/>
    <xf numFmtId="14" fontId="31" fillId="0" borderId="0" xfId="2" applyNumberFormat="1" applyFont="1" applyAlignment="1">
      <alignment horizontal="center"/>
    </xf>
    <xf numFmtId="165" fontId="25" fillId="0" borderId="0" xfId="7" applyNumberFormat="1" applyFont="1"/>
    <xf numFmtId="0" fontId="25" fillId="0" borderId="0" xfId="2" applyFont="1"/>
    <xf numFmtId="165" fontId="25" fillId="0" borderId="0" xfId="2" applyNumberFormat="1" applyFont="1"/>
    <xf numFmtId="165" fontId="20" fillId="0" borderId="0" xfId="2" applyNumberFormat="1"/>
    <xf numFmtId="0" fontId="9" fillId="2" borderId="27" xfId="0" applyFont="1" applyFill="1" applyBorder="1" applyAlignment="1" applyProtection="1">
      <alignment horizontal="center" vertical="top"/>
      <protection locked="0"/>
    </xf>
    <xf numFmtId="0" fontId="0" fillId="7" borderId="1" xfId="0" applyFill="1" applyBorder="1" applyAlignment="1">
      <alignment horizontal="center"/>
    </xf>
    <xf numFmtId="0" fontId="3" fillId="3" borderId="11" xfId="0" applyFont="1" applyFill="1" applyBorder="1" applyAlignment="1" applyProtection="1">
      <alignment horizontal="center"/>
    </xf>
    <xf numFmtId="0" fontId="3" fillId="3" borderId="26" xfId="0" applyFont="1" applyFill="1" applyBorder="1" applyAlignment="1" applyProtection="1">
      <alignment horizontal="center"/>
    </xf>
    <xf numFmtId="0" fontId="3" fillId="3" borderId="67" xfId="0" applyFont="1" applyFill="1" applyBorder="1" applyAlignment="1" applyProtection="1">
      <alignment horizontal="center"/>
    </xf>
    <xf numFmtId="0" fontId="0" fillId="3" borderId="68" xfId="0" applyFill="1" applyBorder="1" applyAlignment="1">
      <alignment horizontal="center"/>
    </xf>
    <xf numFmtId="0" fontId="15" fillId="3" borderId="25" xfId="0" applyFont="1" applyFill="1" applyBorder="1" applyAlignment="1" applyProtection="1">
      <alignment horizontal="center"/>
    </xf>
    <xf numFmtId="0" fontId="15" fillId="3" borderId="0" xfId="0" applyFont="1" applyFill="1" applyBorder="1" applyAlignment="1" applyProtection="1">
      <alignment horizontal="center"/>
    </xf>
    <xf numFmtId="0" fontId="15" fillId="3" borderId="8" xfId="0" applyFont="1" applyFill="1" applyBorder="1" applyAlignment="1" applyProtection="1">
      <alignment horizontal="center"/>
    </xf>
    <xf numFmtId="0" fontId="6" fillId="3" borderId="59" xfId="0" applyFont="1" applyFill="1" applyBorder="1" applyAlignment="1" applyProtection="1">
      <alignment horizontal="center"/>
    </xf>
    <xf numFmtId="0" fontId="6" fillId="3" borderId="69" xfId="0" applyFont="1" applyFill="1" applyBorder="1" applyAlignment="1" applyProtection="1">
      <alignment horizontal="center"/>
    </xf>
    <xf numFmtId="0" fontId="5" fillId="0" borderId="70" xfId="0" applyFont="1" applyFill="1" applyBorder="1" applyAlignment="1" applyProtection="1">
      <alignment horizontal="center"/>
    </xf>
    <xf numFmtId="0" fontId="0" fillId="0" borderId="70" xfId="0" applyBorder="1" applyAlignment="1">
      <alignment horizontal="center"/>
    </xf>
    <xf numFmtId="0" fontId="1" fillId="0" borderId="0" xfId="0" applyFont="1" applyAlignment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>
      <alignment horizontal="center"/>
    </xf>
    <xf numFmtId="0" fontId="0" fillId="0" borderId="0" xfId="0" applyAlignment="1"/>
    <xf numFmtId="0" fontId="3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>
      <alignment horizontal="right"/>
    </xf>
    <xf numFmtId="0" fontId="9" fillId="2" borderId="27" xfId="0" applyFont="1" applyFill="1" applyBorder="1" applyAlignment="1" applyProtection="1">
      <alignment horizontal="left" vertical="top"/>
      <protection locked="0"/>
    </xf>
    <xf numFmtId="0" fontId="0" fillId="7" borderId="1" xfId="0" applyFill="1" applyBorder="1" applyAlignment="1">
      <alignment horizontal="left"/>
    </xf>
    <xf numFmtId="0" fontId="6" fillId="0" borderId="59" xfId="0" applyFont="1" applyFill="1" applyBorder="1" applyAlignment="1" applyProtection="1">
      <alignment horizontal="center"/>
    </xf>
    <xf numFmtId="0" fontId="6" fillId="0" borderId="69" xfId="0" applyFont="1" applyFill="1" applyBorder="1" applyAlignment="1" applyProtection="1">
      <alignment horizontal="center"/>
    </xf>
    <xf numFmtId="0" fontId="1" fillId="0" borderId="0" xfId="0" applyFont="1" applyAlignment="1"/>
    <xf numFmtId="0" fontId="23" fillId="0" borderId="0" xfId="2" applyFont="1" applyBorder="1" applyAlignment="1" applyProtection="1">
      <alignment horizontal="center"/>
      <protection locked="0"/>
    </xf>
    <xf numFmtId="0" fontId="23" fillId="0" borderId="93" xfId="2" applyFont="1" applyBorder="1" applyAlignment="1" applyProtection="1">
      <alignment horizontal="center"/>
      <protection locked="0"/>
    </xf>
    <xf numFmtId="0" fontId="20" fillId="0" borderId="117" xfId="2" applyFont="1" applyBorder="1" applyAlignment="1" applyProtection="1">
      <alignment horizontal="left" vertical="top" wrapText="1"/>
      <protection locked="0"/>
    </xf>
    <xf numFmtId="0" fontId="20" fillId="0" borderId="0" xfId="2" applyFont="1" applyBorder="1" applyAlignment="1" applyProtection="1">
      <alignment horizontal="left" vertical="top" wrapText="1"/>
      <protection locked="0"/>
    </xf>
    <xf numFmtId="0" fontId="21" fillId="0" borderId="117" xfId="2" applyFont="1" applyBorder="1" applyAlignment="1" applyProtection="1">
      <alignment horizontal="center"/>
      <protection locked="0"/>
    </xf>
    <xf numFmtId="0" fontId="21" fillId="0" borderId="0" xfId="2" applyFont="1" applyBorder="1" applyAlignment="1" applyProtection="1">
      <alignment horizontal="center"/>
      <protection locked="0"/>
    </xf>
    <xf numFmtId="0" fontId="20" fillId="0" borderId="117" xfId="2" applyFont="1" applyBorder="1" applyAlignment="1" applyProtection="1">
      <alignment horizontal="center" vertical="top" wrapText="1"/>
      <protection locked="0"/>
    </xf>
    <xf numFmtId="0" fontId="20" fillId="0" borderId="0" xfId="2" applyFont="1" applyBorder="1" applyAlignment="1" applyProtection="1">
      <alignment horizontal="center" vertical="top" wrapText="1"/>
      <protection locked="0"/>
    </xf>
    <xf numFmtId="0" fontId="23" fillId="0" borderId="117" xfId="3" applyNumberFormat="1" applyFont="1" applyBorder="1" applyAlignment="1" applyProtection="1">
      <alignment horizontal="center"/>
      <protection locked="0"/>
    </xf>
    <xf numFmtId="0" fontId="23" fillId="0" borderId="0" xfId="3" applyNumberFormat="1" applyFont="1" applyBorder="1" applyAlignment="1" applyProtection="1">
      <alignment horizontal="center"/>
      <protection locked="0"/>
    </xf>
    <xf numFmtId="0" fontId="23" fillId="0" borderId="117" xfId="3" quotePrefix="1" applyNumberFormat="1" applyFont="1" applyBorder="1" applyAlignment="1" applyProtection="1">
      <alignment horizontal="left" wrapText="1" indent="11"/>
      <protection locked="0"/>
    </xf>
    <xf numFmtId="0" fontId="0" fillId="0" borderId="0" xfId="0" applyAlignment="1">
      <alignment horizontal="left" indent="11"/>
    </xf>
    <xf numFmtId="0" fontId="24" fillId="0" borderId="1" xfId="2" applyFont="1" applyBorder="1" applyAlignment="1" applyProtection="1">
      <alignment horizontal="center"/>
      <protection locked="0"/>
    </xf>
  </cellXfs>
  <cellStyles count="8">
    <cellStyle name="Currency" xfId="7" builtinId="4"/>
    <cellStyle name="Currency 2" xfId="6"/>
    <cellStyle name="Currency0" xfId="5"/>
    <cellStyle name="Normal" xfId="0" builtinId="0"/>
    <cellStyle name="Normal 2" xfId="2"/>
    <cellStyle name="Normal_90-4TEMP" xfId="3"/>
    <cellStyle name="Percent" xfId="1" builtinId="5"/>
    <cellStyle name="Percent 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257175</xdr:colOff>
      <xdr:row>0</xdr:row>
      <xdr:rowOff>28575</xdr:rowOff>
    </xdr:from>
    <xdr:to>
      <xdr:col>8</xdr:col>
      <xdr:colOff>1095375</xdr:colOff>
      <xdr:row>5</xdr:row>
      <xdr:rowOff>114300</xdr:rowOff>
    </xdr:to>
    <xdr:pic>
      <xdr:nvPicPr>
        <xdr:cNvPr id="2056" name="Picture 8" descr="Oregon Sea Gran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28575"/>
          <a:ext cx="1209675" cy="12096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59532</xdr:colOff>
      <xdr:row>0</xdr:row>
      <xdr:rowOff>59532</xdr:rowOff>
    </xdr:from>
    <xdr:to>
      <xdr:col>0</xdr:col>
      <xdr:colOff>1095376</xdr:colOff>
      <xdr:row>4</xdr:row>
      <xdr:rowOff>142876</xdr:rowOff>
    </xdr:to>
    <xdr:pic>
      <xdr:nvPicPr>
        <xdr:cNvPr id="2" name="Picture 8" descr="Oregon Sea Gran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532" y="59532"/>
          <a:ext cx="1035844" cy="102631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workbookViewId="0">
      <selection activeCell="J34" sqref="J34"/>
    </sheetView>
  </sheetViews>
  <sheetFormatPr defaultColWidth="11.44140625" defaultRowHeight="13.2"/>
  <cols>
    <col min="1" max="7" width="14.6640625" customWidth="1"/>
  </cols>
  <sheetData>
    <row r="1" spans="1:7" ht="9.75" customHeight="1"/>
    <row r="2" spans="1:7" ht="18.75" customHeight="1">
      <c r="A2" s="17"/>
      <c r="C2" s="18" t="s">
        <v>126</v>
      </c>
      <c r="G2" s="19" t="s">
        <v>128</v>
      </c>
    </row>
    <row r="3" spans="1:7" ht="18.75" customHeight="1">
      <c r="A3" s="20"/>
      <c r="B3" s="21"/>
      <c r="C3" s="22" t="s">
        <v>129</v>
      </c>
      <c r="D3" s="21"/>
      <c r="E3" s="21"/>
      <c r="F3" s="21"/>
      <c r="G3" s="23"/>
    </row>
    <row r="4" spans="1:7" ht="18.75" customHeight="1">
      <c r="A4" s="24" t="s">
        <v>133</v>
      </c>
      <c r="B4" s="25" t="s">
        <v>134</v>
      </c>
      <c r="C4" s="26" t="s">
        <v>135</v>
      </c>
      <c r="D4" s="26"/>
      <c r="E4" s="27"/>
      <c r="F4" s="28" t="s">
        <v>136</v>
      </c>
      <c r="G4" s="26"/>
    </row>
    <row r="5" spans="1:7" ht="18.75" customHeight="1">
      <c r="A5" s="29" t="s">
        <v>137</v>
      </c>
      <c r="B5" s="25" t="s">
        <v>138</v>
      </c>
      <c r="C5" s="25" t="s">
        <v>139</v>
      </c>
      <c r="D5" s="25" t="s">
        <v>140</v>
      </c>
      <c r="E5" s="25" t="s">
        <v>139</v>
      </c>
      <c r="F5" s="25" t="s">
        <v>140</v>
      </c>
      <c r="G5" s="25" t="s">
        <v>145</v>
      </c>
    </row>
    <row r="6" spans="1:7" ht="18.75" customHeight="1">
      <c r="A6" s="30" t="s">
        <v>146</v>
      </c>
      <c r="B6" s="26" t="s">
        <v>147</v>
      </c>
      <c r="C6" s="31" t="s">
        <v>148</v>
      </c>
      <c r="D6" s="31" t="s">
        <v>149</v>
      </c>
      <c r="E6" s="31" t="s">
        <v>150</v>
      </c>
      <c r="F6" s="31" t="s">
        <v>151</v>
      </c>
      <c r="G6" s="31" t="s">
        <v>152</v>
      </c>
    </row>
    <row r="7" spans="1:7" ht="18.75" customHeight="1">
      <c r="A7" s="32"/>
      <c r="B7" s="33"/>
      <c r="C7" s="34"/>
      <c r="D7" s="34"/>
      <c r="E7" s="35">
        <f>C25</f>
        <v>0</v>
      </c>
      <c r="F7" s="35">
        <f>D25</f>
        <v>0</v>
      </c>
      <c r="G7" s="35">
        <f>SUM(C7:F7)</f>
        <v>0</v>
      </c>
    </row>
    <row r="8" spans="1:7" ht="18.75" customHeight="1">
      <c r="A8" s="32" t="s">
        <v>153</v>
      </c>
      <c r="B8" s="36"/>
      <c r="C8" s="34"/>
      <c r="D8" s="34"/>
      <c r="E8" s="34"/>
      <c r="F8" s="34"/>
      <c r="G8" s="34"/>
    </row>
    <row r="9" spans="1:7" ht="18.75" customHeight="1">
      <c r="A9" s="32" t="s">
        <v>154</v>
      </c>
      <c r="B9" s="36"/>
      <c r="C9" s="34"/>
      <c r="D9" s="34"/>
      <c r="E9" s="34"/>
      <c r="F9" s="34"/>
      <c r="G9" s="34"/>
    </row>
    <row r="10" spans="1:7" ht="18.75" customHeight="1">
      <c r="A10" s="32" t="s">
        <v>155</v>
      </c>
      <c r="B10" s="36"/>
      <c r="C10" s="34"/>
      <c r="D10" s="34"/>
      <c r="E10" s="34"/>
      <c r="F10" s="34"/>
      <c r="G10" s="34"/>
    </row>
    <row r="11" spans="1:7" ht="18.75" customHeight="1">
      <c r="A11" s="32" t="s">
        <v>156</v>
      </c>
      <c r="B11" s="36"/>
      <c r="C11" s="34"/>
      <c r="D11" s="34"/>
      <c r="E11" s="35">
        <f>C25</f>
        <v>0</v>
      </c>
      <c r="F11" s="35">
        <f>SUM(F7:F10)</f>
        <v>0</v>
      </c>
      <c r="G11" s="35">
        <f>SUM(G7:G10)</f>
        <v>0</v>
      </c>
    </row>
    <row r="12" spans="1:7" ht="18.75" customHeight="1">
      <c r="A12" s="20"/>
      <c r="B12" s="21"/>
      <c r="C12" s="37" t="s">
        <v>157</v>
      </c>
      <c r="D12" s="38"/>
      <c r="E12" s="38"/>
      <c r="F12" s="38"/>
      <c r="G12" s="39"/>
    </row>
    <row r="13" spans="1:7" ht="12" customHeight="1">
      <c r="A13" s="40"/>
      <c r="B13" s="41"/>
      <c r="C13" s="42"/>
      <c r="D13" s="43" t="s">
        <v>158</v>
      </c>
      <c r="E13" s="42"/>
      <c r="F13" s="44"/>
      <c r="G13" s="45" t="s">
        <v>145</v>
      </c>
    </row>
    <row r="14" spans="1:7" ht="18.75" customHeight="1">
      <c r="A14" s="46" t="s">
        <v>159</v>
      </c>
      <c r="B14" s="47"/>
      <c r="C14" s="48" t="s">
        <v>160</v>
      </c>
      <c r="D14" s="48" t="s">
        <v>161</v>
      </c>
      <c r="E14" s="48" t="s">
        <v>162</v>
      </c>
      <c r="F14" s="48" t="s">
        <v>163</v>
      </c>
      <c r="G14" s="49"/>
    </row>
    <row r="15" spans="1:7" ht="18.75" customHeight="1">
      <c r="A15" s="50" t="s">
        <v>164</v>
      </c>
      <c r="B15" s="47"/>
      <c r="C15" s="51">
        <f>'90-4 summary'!G24</f>
        <v>0</v>
      </c>
      <c r="D15" s="51">
        <f>'90-4 summary'!H24</f>
        <v>0</v>
      </c>
      <c r="E15" s="35" t="s">
        <v>80</v>
      </c>
      <c r="F15" s="35"/>
      <c r="G15" s="35">
        <f t="shared" ref="G15:G24" si="0">SUM(C15:F15)</f>
        <v>0</v>
      </c>
    </row>
    <row r="16" spans="1:7" ht="18.75" customHeight="1">
      <c r="A16" s="50" t="s">
        <v>165</v>
      </c>
      <c r="B16" s="47"/>
      <c r="C16" s="51">
        <f>'90-4 summary'!G25</f>
        <v>0</v>
      </c>
      <c r="D16" s="51">
        <f>'90-4 summary'!H25</f>
        <v>0</v>
      </c>
      <c r="E16" s="52"/>
      <c r="F16" s="52"/>
      <c r="G16" s="52">
        <f t="shared" si="0"/>
        <v>0</v>
      </c>
    </row>
    <row r="17" spans="1:7" ht="18.75" customHeight="1">
      <c r="A17" s="50" t="s">
        <v>166</v>
      </c>
      <c r="B17" s="47"/>
      <c r="C17" s="51">
        <f>'90-4 summary'!G35</f>
        <v>0</v>
      </c>
      <c r="D17" s="51">
        <f>'90-4 summary'!H35</f>
        <v>0</v>
      </c>
      <c r="E17" s="52"/>
      <c r="F17" s="52"/>
      <c r="G17" s="52">
        <f t="shared" si="0"/>
        <v>0</v>
      </c>
    </row>
    <row r="18" spans="1:7" ht="18.75" customHeight="1">
      <c r="A18" s="50" t="s">
        <v>167</v>
      </c>
      <c r="B18" s="47"/>
      <c r="C18" s="51">
        <f>'90-4 summary'!G28</f>
        <v>0</v>
      </c>
      <c r="D18" s="51">
        <f>'90-4 summary'!H28</f>
        <v>0</v>
      </c>
      <c r="E18" s="52"/>
      <c r="F18" s="52"/>
      <c r="G18" s="52">
        <f t="shared" si="0"/>
        <v>0</v>
      </c>
    </row>
    <row r="19" spans="1:7" ht="18.75" customHeight="1">
      <c r="A19" s="50" t="s">
        <v>170</v>
      </c>
      <c r="B19" s="47"/>
      <c r="C19" s="51">
        <f>'90-4 summary'!G30</f>
        <v>0</v>
      </c>
      <c r="D19" s="51">
        <f>'90-4 summary'!H30</f>
        <v>0</v>
      </c>
      <c r="E19" s="52"/>
      <c r="F19" s="52"/>
      <c r="G19" s="52">
        <f t="shared" si="0"/>
        <v>0</v>
      </c>
    </row>
    <row r="20" spans="1:7" ht="18.75" customHeight="1">
      <c r="A20" s="50" t="s">
        <v>171</v>
      </c>
      <c r="B20" s="47"/>
      <c r="C20" s="51">
        <v>0</v>
      </c>
      <c r="D20" s="51">
        <v>0</v>
      </c>
      <c r="E20" s="52"/>
      <c r="F20" s="52"/>
      <c r="G20" s="52">
        <f t="shared" si="0"/>
        <v>0</v>
      </c>
    </row>
    <row r="21" spans="1:7" ht="18.75" customHeight="1">
      <c r="A21" s="50" t="s">
        <v>40</v>
      </c>
      <c r="B21" s="47"/>
      <c r="C21" s="53" t="s">
        <v>80</v>
      </c>
      <c r="D21" s="53" t="s">
        <v>80</v>
      </c>
      <c r="E21" s="52"/>
      <c r="F21" s="52"/>
      <c r="G21" s="52">
        <f t="shared" si="0"/>
        <v>0</v>
      </c>
    </row>
    <row r="22" spans="1:7" ht="18.75" customHeight="1">
      <c r="A22" s="50" t="s">
        <v>41</v>
      </c>
      <c r="B22" s="47"/>
      <c r="C22" s="51">
        <f>+'Yr. 1'!G51+'Yr. 1'!G37</f>
        <v>0</v>
      </c>
      <c r="D22" s="51">
        <f>'90-4 summary'!H51+'Yr. 1'!H37</f>
        <v>0</v>
      </c>
      <c r="E22" s="52"/>
      <c r="F22" s="52"/>
      <c r="G22" s="52">
        <f t="shared" si="0"/>
        <v>0</v>
      </c>
    </row>
    <row r="23" spans="1:7" ht="18.75" customHeight="1">
      <c r="A23" s="50" t="s">
        <v>42</v>
      </c>
      <c r="B23" s="47"/>
      <c r="C23" s="52">
        <f>SUM(C15:C22)</f>
        <v>0</v>
      </c>
      <c r="D23" s="52">
        <f>SUM(D15:D22)</f>
        <v>0</v>
      </c>
      <c r="E23" s="52"/>
      <c r="F23" s="52"/>
      <c r="G23" s="52">
        <f t="shared" si="0"/>
        <v>0</v>
      </c>
    </row>
    <row r="24" spans="1:7" ht="18.75" customHeight="1">
      <c r="A24" s="50" t="s">
        <v>43</v>
      </c>
      <c r="B24" s="47"/>
      <c r="C24" s="51">
        <f>'90-4 summary'!G58</f>
        <v>0</v>
      </c>
      <c r="D24" s="51">
        <f>'90-4 summary'!H58</f>
        <v>0</v>
      </c>
      <c r="E24" s="53"/>
      <c r="F24" s="53"/>
      <c r="G24" s="52">
        <f t="shared" si="0"/>
        <v>0</v>
      </c>
    </row>
    <row r="25" spans="1:7" ht="18.75" customHeight="1">
      <c r="A25" s="54" t="s">
        <v>44</v>
      </c>
      <c r="B25" s="55"/>
      <c r="C25" s="51">
        <f>SUM(C23:C24)</f>
        <v>0</v>
      </c>
      <c r="D25" s="51">
        <f>SUM(D23:D24)</f>
        <v>0</v>
      </c>
      <c r="E25" s="51"/>
      <c r="F25" s="51"/>
      <c r="G25" s="35">
        <f>SUM(C25+D25)</f>
        <v>0</v>
      </c>
    </row>
    <row r="26" spans="1:7" ht="18.75" customHeight="1">
      <c r="A26" s="20"/>
      <c r="B26" s="21"/>
      <c r="C26" s="21"/>
      <c r="D26" s="21"/>
      <c r="E26" s="21"/>
      <c r="F26" s="21"/>
      <c r="G26" s="23"/>
    </row>
    <row r="27" spans="1:7" ht="18.75" customHeight="1">
      <c r="A27" s="50" t="s">
        <v>45</v>
      </c>
      <c r="B27" s="47"/>
      <c r="C27" s="47"/>
      <c r="D27" s="47"/>
      <c r="E27" s="47"/>
      <c r="F27" s="47"/>
      <c r="G27" s="47"/>
    </row>
    <row r="28" spans="1:7" ht="12" customHeight="1">
      <c r="A28" s="56"/>
      <c r="B28" s="56"/>
      <c r="C28" s="57" t="s">
        <v>1</v>
      </c>
      <c r="D28" s="56"/>
      <c r="E28" s="56"/>
      <c r="F28" s="56"/>
      <c r="G28" s="56"/>
    </row>
    <row r="29" spans="1:7" ht="12" customHeight="1">
      <c r="A29" s="56"/>
      <c r="B29" s="56"/>
      <c r="C29" s="56"/>
      <c r="D29" s="56"/>
      <c r="E29" s="58"/>
      <c r="F29" s="59" t="s">
        <v>6</v>
      </c>
      <c r="G29" s="56"/>
    </row>
    <row r="30" spans="1:7" ht="12" customHeight="1">
      <c r="A30" s="56"/>
      <c r="B30" s="56"/>
      <c r="C30" s="56"/>
      <c r="D30" s="56"/>
      <c r="E30" s="56"/>
      <c r="F30" s="59" t="s">
        <v>95</v>
      </c>
      <c r="G30" s="56"/>
    </row>
    <row r="31" spans="1:7" ht="18.75" customHeight="1">
      <c r="A31" s="56"/>
      <c r="B31" s="56"/>
      <c r="C31" s="56"/>
      <c r="D31" s="56"/>
      <c r="E31" s="56"/>
      <c r="F31" s="59"/>
      <c r="G31" s="56"/>
    </row>
    <row r="32" spans="1:7" ht="18.75" customHeight="1">
      <c r="A32" s="56"/>
      <c r="B32" s="56"/>
      <c r="C32" s="56"/>
      <c r="D32" s="56"/>
      <c r="E32" s="56"/>
      <c r="F32" s="59"/>
      <c r="G32" s="56"/>
    </row>
    <row r="33" spans="1:7" ht="18.75" customHeight="1">
      <c r="A33" s="56"/>
      <c r="B33" s="56"/>
      <c r="C33" s="56"/>
      <c r="D33" s="56"/>
      <c r="E33" s="56"/>
      <c r="F33" s="56"/>
      <c r="G33" s="56"/>
    </row>
    <row r="34" spans="1:7" ht="18.75" customHeight="1">
      <c r="A34" s="20"/>
      <c r="B34" s="21"/>
      <c r="C34" s="22" t="s">
        <v>96</v>
      </c>
      <c r="D34" s="21"/>
      <c r="E34" s="21"/>
      <c r="F34" s="21"/>
      <c r="G34" s="23"/>
    </row>
    <row r="35" spans="1:7" ht="18.75" customHeight="1">
      <c r="A35" s="60"/>
      <c r="B35" s="61" t="s">
        <v>97</v>
      </c>
      <c r="C35" s="62" t="s">
        <v>80</v>
      </c>
      <c r="D35" s="62" t="s">
        <v>48</v>
      </c>
      <c r="E35" s="62" t="s">
        <v>49</v>
      </c>
      <c r="F35" s="62" t="s">
        <v>50</v>
      </c>
      <c r="G35" s="62" t="s">
        <v>51</v>
      </c>
    </row>
    <row r="36" spans="1:7" ht="18.75" customHeight="1">
      <c r="A36" s="63" t="s">
        <v>224</v>
      </c>
      <c r="B36" s="64"/>
      <c r="C36" s="49"/>
      <c r="D36" s="49"/>
      <c r="E36" s="35">
        <f>E11</f>
        <v>0</v>
      </c>
      <c r="F36" s="65"/>
      <c r="G36" s="35">
        <f>SUM(D36:F36)</f>
        <v>0</v>
      </c>
    </row>
    <row r="37" spans="1:7" ht="18.75" customHeight="1">
      <c r="A37" s="63" t="s">
        <v>52</v>
      </c>
      <c r="B37" s="64"/>
      <c r="C37" s="49"/>
      <c r="D37" s="49"/>
      <c r="E37" s="49"/>
      <c r="F37" s="49"/>
      <c r="G37" s="49"/>
    </row>
    <row r="38" spans="1:7" ht="18.75" customHeight="1">
      <c r="A38" s="63" t="s">
        <v>53</v>
      </c>
      <c r="B38" s="64"/>
      <c r="C38" s="49"/>
      <c r="D38" s="49"/>
      <c r="E38" s="49"/>
      <c r="F38" s="49"/>
      <c r="G38" s="49"/>
    </row>
    <row r="39" spans="1:7" ht="18.75" customHeight="1">
      <c r="A39" s="63" t="s">
        <v>54</v>
      </c>
      <c r="B39" s="64"/>
      <c r="C39" s="49"/>
      <c r="D39" s="49"/>
      <c r="E39" s="49"/>
      <c r="F39" s="49"/>
      <c r="G39" s="49"/>
    </row>
    <row r="40" spans="1:7" ht="18.75" customHeight="1">
      <c r="A40" s="63" t="s">
        <v>55</v>
      </c>
      <c r="B40" s="64"/>
      <c r="C40" s="49"/>
      <c r="D40" s="49"/>
      <c r="E40" s="49"/>
      <c r="F40" s="49"/>
      <c r="G40" s="49"/>
    </row>
    <row r="41" spans="1:7" ht="18.75" customHeight="1">
      <c r="A41" s="20"/>
      <c r="B41" s="21"/>
      <c r="C41" s="37" t="s">
        <v>56</v>
      </c>
      <c r="D41" s="66"/>
      <c r="E41" s="38"/>
      <c r="F41" s="38"/>
      <c r="G41" s="39"/>
    </row>
    <row r="42" spans="1:7" ht="18.75" customHeight="1">
      <c r="A42" s="40"/>
      <c r="B42" s="41"/>
      <c r="C42" s="67" t="s">
        <v>57</v>
      </c>
      <c r="D42" s="67" t="s">
        <v>58</v>
      </c>
      <c r="E42" s="67" t="s">
        <v>59</v>
      </c>
      <c r="F42" s="67" t="s">
        <v>60</v>
      </c>
      <c r="G42" s="67" t="s">
        <v>61</v>
      </c>
    </row>
    <row r="43" spans="1:7" ht="18.75" customHeight="1">
      <c r="A43" s="63" t="s">
        <v>105</v>
      </c>
      <c r="B43" s="47"/>
      <c r="C43" s="68">
        <v>0</v>
      </c>
      <c r="D43" s="69">
        <f t="shared" ref="D43:F44" si="1">SUM($C43/4)</f>
        <v>0</v>
      </c>
      <c r="E43" s="69">
        <f t="shared" si="1"/>
        <v>0</v>
      </c>
      <c r="F43" s="69">
        <f t="shared" si="1"/>
        <v>0</v>
      </c>
      <c r="G43" s="70">
        <f>SUM(C43)-SUM(D43+E43+F43)</f>
        <v>0</v>
      </c>
    </row>
    <row r="44" spans="1:7" ht="18.75" customHeight="1">
      <c r="A44" s="63" t="s">
        <v>106</v>
      </c>
      <c r="B44" s="47"/>
      <c r="C44" s="71">
        <v>0</v>
      </c>
      <c r="D44" s="72">
        <f t="shared" si="1"/>
        <v>0</v>
      </c>
      <c r="E44" s="72">
        <f t="shared" si="1"/>
        <v>0</v>
      </c>
      <c r="F44" s="72">
        <f t="shared" si="1"/>
        <v>0</v>
      </c>
      <c r="G44" s="73">
        <f>SUM(C44)-SUM(D44+E44+F44)</f>
        <v>0</v>
      </c>
    </row>
    <row r="45" spans="1:7" ht="18.75" customHeight="1">
      <c r="A45" s="63" t="s">
        <v>107</v>
      </c>
      <c r="B45" s="47"/>
      <c r="C45" s="51">
        <f>SUM(C43:C44)</f>
        <v>0</v>
      </c>
      <c r="D45" s="74">
        <f>SUM(D43:D44)</f>
        <v>0</v>
      </c>
      <c r="E45" s="74">
        <f>SUM(E43:E44)</f>
        <v>0</v>
      </c>
      <c r="F45" s="74">
        <f>SUM(F43:F44)</f>
        <v>0</v>
      </c>
      <c r="G45" s="74">
        <f>SUM(G43:G44)</f>
        <v>0</v>
      </c>
    </row>
    <row r="46" spans="1:7" ht="18.75" customHeight="1">
      <c r="A46" s="20"/>
      <c r="B46" s="37" t="s">
        <v>108</v>
      </c>
      <c r="C46" s="75"/>
      <c r="D46" s="66"/>
      <c r="E46" s="38"/>
      <c r="F46" s="38"/>
      <c r="G46" s="39"/>
    </row>
    <row r="47" spans="1:7" ht="12" customHeight="1">
      <c r="A47" s="40"/>
      <c r="B47" s="76" t="s">
        <v>97</v>
      </c>
      <c r="C47" s="45"/>
      <c r="D47" s="77"/>
      <c r="E47" s="77" t="s">
        <v>109</v>
      </c>
      <c r="F47" s="78"/>
      <c r="G47" s="67"/>
    </row>
    <row r="48" spans="1:7" ht="12" customHeight="1">
      <c r="A48" s="50" t="s">
        <v>80</v>
      </c>
      <c r="B48" s="64"/>
      <c r="C48" s="79" t="s">
        <v>80</v>
      </c>
      <c r="D48" s="80" t="s">
        <v>110</v>
      </c>
      <c r="E48" s="80" t="s">
        <v>111</v>
      </c>
      <c r="F48" s="80" t="s">
        <v>112</v>
      </c>
      <c r="G48" s="80" t="s">
        <v>113</v>
      </c>
    </row>
    <row r="49" spans="1:7" ht="18.75" customHeight="1">
      <c r="A49" s="63" t="s">
        <v>114</v>
      </c>
      <c r="B49" s="64"/>
      <c r="C49" s="71" t="s">
        <v>80</v>
      </c>
      <c r="D49" s="72">
        <v>0</v>
      </c>
      <c r="E49" s="72">
        <v>0</v>
      </c>
      <c r="F49" s="72">
        <v>0</v>
      </c>
      <c r="G49" s="73">
        <v>0</v>
      </c>
    </row>
    <row r="50" spans="1:7" ht="18.75" customHeight="1">
      <c r="A50" s="63" t="s">
        <v>115</v>
      </c>
      <c r="B50" s="64"/>
      <c r="C50" s="71"/>
      <c r="D50" s="72"/>
      <c r="E50" s="72"/>
      <c r="F50" s="72"/>
      <c r="G50" s="73"/>
    </row>
    <row r="51" spans="1:7" ht="18.75" customHeight="1">
      <c r="A51" s="63" t="s">
        <v>116</v>
      </c>
      <c r="B51" s="64"/>
      <c r="C51" s="71"/>
      <c r="D51" s="72"/>
      <c r="E51" s="72"/>
      <c r="F51" s="72"/>
      <c r="G51" s="73"/>
    </row>
    <row r="52" spans="1:7" ht="18.75" customHeight="1">
      <c r="A52" s="63" t="s">
        <v>117</v>
      </c>
      <c r="B52" s="64"/>
      <c r="C52" s="71"/>
      <c r="D52" s="72"/>
      <c r="E52" s="72"/>
      <c r="F52" s="72"/>
      <c r="G52" s="73"/>
    </row>
    <row r="53" spans="1:7" ht="18.75" customHeight="1">
      <c r="A53" s="63" t="s">
        <v>118</v>
      </c>
      <c r="B53" s="64"/>
      <c r="C53" s="51" t="s">
        <v>80</v>
      </c>
      <c r="D53" s="74">
        <f>SUM(D48:D49)</f>
        <v>0</v>
      </c>
      <c r="E53" s="74">
        <f>SUM(E48:E49)</f>
        <v>0</v>
      </c>
      <c r="F53" s="74">
        <f>SUM(F48:F49)</f>
        <v>0</v>
      </c>
      <c r="G53" s="74">
        <f>SUM(G48:G49)</f>
        <v>0</v>
      </c>
    </row>
    <row r="54" spans="1:7" ht="18.75" customHeight="1">
      <c r="A54" s="20"/>
      <c r="B54" s="21"/>
      <c r="C54" s="22" t="s">
        <v>65</v>
      </c>
      <c r="D54" s="21"/>
      <c r="E54" s="21"/>
      <c r="F54" s="21"/>
      <c r="G54" s="23"/>
    </row>
    <row r="55" spans="1:7" ht="18.75" customHeight="1">
      <c r="A55" s="81" t="s">
        <v>66</v>
      </c>
      <c r="B55" s="61" t="s">
        <v>80</v>
      </c>
      <c r="C55" s="62" t="s">
        <v>80</v>
      </c>
      <c r="D55" s="81" t="s">
        <v>67</v>
      </c>
      <c r="E55" s="82" t="s">
        <v>80</v>
      </c>
      <c r="F55" s="82" t="s">
        <v>80</v>
      </c>
      <c r="G55" s="83" t="s">
        <v>80</v>
      </c>
    </row>
    <row r="56" spans="1:7" ht="18.75" customHeight="1">
      <c r="A56" s="81" t="s">
        <v>68</v>
      </c>
      <c r="B56" s="61"/>
      <c r="C56" s="84"/>
      <c r="D56" s="85"/>
      <c r="E56" s="82"/>
      <c r="F56" s="82"/>
      <c r="G56" s="83"/>
    </row>
    <row r="57" spans="1:7" ht="18.75" customHeight="1">
      <c r="A57" s="86"/>
      <c r="B57" s="86"/>
      <c r="C57" s="86"/>
      <c r="D57" s="86"/>
      <c r="E57" s="86"/>
      <c r="F57" s="86"/>
      <c r="G57" s="86"/>
    </row>
    <row r="58" spans="1:7" ht="18.75" customHeight="1">
      <c r="A58" s="86"/>
      <c r="B58" s="86"/>
      <c r="C58" s="87" t="s">
        <v>69</v>
      </c>
      <c r="D58" s="86"/>
      <c r="E58" s="86"/>
      <c r="F58" s="88" t="s">
        <v>70</v>
      </c>
      <c r="G58" s="86"/>
    </row>
    <row r="59" spans="1:7" ht="18.75" customHeight="1">
      <c r="A59" s="86"/>
      <c r="B59" s="86"/>
      <c r="C59" s="89" t="s">
        <v>80</v>
      </c>
      <c r="D59" s="86"/>
      <c r="E59" s="86"/>
      <c r="F59" s="86"/>
      <c r="G59" s="86"/>
    </row>
    <row r="60" spans="1:7" ht="18.75" customHeight="1"/>
    <row r="61" spans="1:7" ht="18.75" customHeight="1"/>
    <row r="62" spans="1:7" ht="18.75" customHeight="1"/>
    <row r="63" spans="1:7" ht="18.75" customHeight="1"/>
    <row r="64" spans="1:7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</sheetData>
  <phoneticPr fontId="0" type="noConversion"/>
  <pageMargins left="0.5" right="0.5" top="0.25" bottom="0.25" header="0.5" footer="0.5"/>
  <pageSetup scale="98" orientation="landscape" horizontalDpi="4294967292" vertic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1"/>
  <sheetViews>
    <sheetView tabSelected="1" view="pageBreakPreview" zoomScaleNormal="80" zoomScaleSheetLayoutView="100" workbookViewId="0">
      <selection activeCell="T50" sqref="T50"/>
    </sheetView>
  </sheetViews>
  <sheetFormatPr defaultColWidth="9.109375" defaultRowHeight="13.2"/>
  <cols>
    <col min="1" max="1" width="40.109375" style="268" customWidth="1"/>
    <col min="2" max="2" width="8.44140625" style="268" customWidth="1"/>
    <col min="3" max="3" width="6" style="268" customWidth="1"/>
    <col min="4" max="4" width="5.6640625" style="268" customWidth="1"/>
    <col min="5" max="5" width="6.5546875" style="268" customWidth="1"/>
    <col min="6" max="6" width="11" style="268" hidden="1" customWidth="1"/>
    <col min="7" max="7" width="6.6640625" style="268" hidden="1" customWidth="1"/>
    <col min="8" max="8" width="5.5546875" style="268" hidden="1" customWidth="1"/>
    <col min="9" max="9" width="17" style="268" hidden="1" customWidth="1"/>
    <col min="10" max="10" width="3.6640625" style="268" hidden="1" customWidth="1"/>
    <col min="11" max="11" width="11.109375" style="268" hidden="1" customWidth="1"/>
    <col min="12" max="12" width="3.5546875" style="268" hidden="1" customWidth="1"/>
    <col min="13" max="13" width="11" style="268" hidden="1" customWidth="1"/>
    <col min="14" max="14" width="3.109375" style="268" hidden="1" customWidth="1"/>
    <col min="15" max="15" width="11.33203125" style="268" hidden="1" customWidth="1"/>
    <col min="16" max="17" width="0" style="268" hidden="1" customWidth="1"/>
    <col min="18" max="18" width="11.33203125" style="268" customWidth="1"/>
    <col min="19" max="20" width="9.109375" style="268"/>
    <col min="21" max="21" width="13.109375" style="268" customWidth="1"/>
    <col min="22" max="16384" width="9.109375" style="268"/>
  </cols>
  <sheetData>
    <row r="1" spans="1:21" ht="17.399999999999999">
      <c r="A1" s="662" t="s">
        <v>228</v>
      </c>
      <c r="B1" s="663"/>
      <c r="C1" s="663"/>
      <c r="D1" s="663"/>
      <c r="E1" s="663"/>
      <c r="F1" s="663"/>
      <c r="G1" s="663"/>
      <c r="H1" s="663"/>
      <c r="I1" s="663"/>
      <c r="J1" s="663"/>
      <c r="K1" s="663"/>
      <c r="L1" s="663"/>
      <c r="M1" s="663"/>
      <c r="N1" s="663"/>
      <c r="O1" s="663"/>
      <c r="P1" s="663"/>
      <c r="Q1" s="663"/>
      <c r="R1" s="663"/>
      <c r="S1" s="663"/>
      <c r="T1" s="663"/>
      <c r="U1" s="663"/>
    </row>
    <row r="2" spans="1:21" ht="16.5" customHeight="1">
      <c r="A2" s="664"/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  <c r="P2" s="665"/>
      <c r="Q2" s="665"/>
      <c r="R2" s="665"/>
      <c r="S2" s="665"/>
      <c r="T2" s="665"/>
      <c r="U2" s="665"/>
    </row>
    <row r="3" spans="1:21">
      <c r="A3" s="666" t="s">
        <v>220</v>
      </c>
      <c r="B3" s="667"/>
      <c r="C3" s="667"/>
      <c r="D3" s="667"/>
      <c r="E3" s="667"/>
      <c r="F3" s="667"/>
      <c r="G3" s="667"/>
      <c r="H3" s="667"/>
      <c r="I3" s="667"/>
      <c r="J3" s="667"/>
      <c r="K3" s="667"/>
      <c r="L3" s="667"/>
      <c r="M3" s="667"/>
      <c r="N3" s="667"/>
      <c r="O3" s="667"/>
      <c r="P3" s="667"/>
      <c r="Q3" s="667"/>
      <c r="R3" s="667"/>
      <c r="S3" s="667"/>
    </row>
    <row r="4" spans="1:21" ht="27" customHeight="1" thickBot="1">
      <c r="A4" s="668" t="s">
        <v>221</v>
      </c>
      <c r="B4" s="669"/>
      <c r="C4" s="669"/>
      <c r="D4" s="669"/>
      <c r="E4" s="669"/>
      <c r="F4" s="669"/>
      <c r="G4" s="669"/>
      <c r="H4" s="669"/>
      <c r="I4" s="669"/>
      <c r="J4" s="669"/>
      <c r="K4" s="669"/>
      <c r="L4" s="669"/>
      <c r="M4" s="669"/>
      <c r="N4" s="669"/>
      <c r="O4" s="669"/>
      <c r="P4" s="669"/>
      <c r="Q4" s="669"/>
      <c r="R4" s="669"/>
      <c r="S4" s="669"/>
      <c r="T4" s="669"/>
      <c r="U4" s="669"/>
    </row>
    <row r="5" spans="1:21">
      <c r="A5" s="585"/>
      <c r="D5" s="580" t="s">
        <v>237</v>
      </c>
      <c r="E5" s="463"/>
      <c r="F5" s="578" t="s">
        <v>226</v>
      </c>
      <c r="G5" s="281"/>
      <c r="H5" s="532"/>
      <c r="I5" s="533"/>
      <c r="J5" s="583"/>
      <c r="K5" s="578" t="s">
        <v>227</v>
      </c>
      <c r="L5" s="281"/>
      <c r="M5" s="578" t="s">
        <v>227</v>
      </c>
      <c r="N5" s="281"/>
      <c r="O5" s="586" t="s">
        <v>227</v>
      </c>
      <c r="R5" s="598" t="s">
        <v>227</v>
      </c>
      <c r="T5" s="624" t="s">
        <v>243</v>
      </c>
      <c r="U5" s="624" t="s">
        <v>244</v>
      </c>
    </row>
    <row r="6" spans="1:21">
      <c r="A6" s="585"/>
      <c r="D6" s="580" t="s">
        <v>242</v>
      </c>
      <c r="E6" s="463"/>
      <c r="F6" s="579" t="s">
        <v>234</v>
      </c>
      <c r="G6" s="281"/>
      <c r="H6" s="532"/>
      <c r="I6" s="533"/>
      <c r="J6" s="583"/>
      <c r="K6" s="579" t="s">
        <v>234</v>
      </c>
      <c r="L6" s="281"/>
      <c r="M6" s="579" t="s">
        <v>233</v>
      </c>
      <c r="N6" s="281"/>
      <c r="O6" s="587" t="s">
        <v>233</v>
      </c>
      <c r="R6" s="599" t="s">
        <v>233</v>
      </c>
      <c r="T6" s="626"/>
      <c r="U6" s="626"/>
    </row>
    <row r="7" spans="1:21">
      <c r="A7" s="531"/>
      <c r="D7" s="577" t="s">
        <v>238</v>
      </c>
      <c r="E7" s="463"/>
      <c r="F7" s="670" t="s">
        <v>236</v>
      </c>
      <c r="G7" s="670"/>
      <c r="H7" s="532"/>
      <c r="I7" s="533"/>
      <c r="J7" s="583"/>
      <c r="K7" s="581" t="s">
        <v>235</v>
      </c>
      <c r="L7" s="582"/>
      <c r="M7" s="581" t="s">
        <v>235</v>
      </c>
      <c r="N7" s="582"/>
      <c r="O7" s="588" t="s">
        <v>239</v>
      </c>
      <c r="R7" s="600" t="s">
        <v>235</v>
      </c>
    </row>
    <row r="8" spans="1:21" ht="13.8" thickBot="1">
      <c r="A8" s="534"/>
      <c r="B8" s="461"/>
      <c r="C8" s="274"/>
      <c r="D8" s="281"/>
      <c r="E8" s="274"/>
      <c r="F8" s="282"/>
      <c r="G8" s="274"/>
      <c r="H8" s="275"/>
      <c r="I8" s="533"/>
      <c r="J8" s="583"/>
      <c r="K8" s="583"/>
      <c r="L8" s="17"/>
      <c r="M8" s="583"/>
      <c r="N8" s="583"/>
      <c r="O8" s="584"/>
      <c r="R8" s="625"/>
    </row>
    <row r="9" spans="1:21" ht="13.8" thickTop="1">
      <c r="A9" s="571" t="s">
        <v>175</v>
      </c>
      <c r="B9" s="572" t="s">
        <v>176</v>
      </c>
      <c r="C9" s="573" t="s">
        <v>177</v>
      </c>
      <c r="D9" s="574" t="s">
        <v>178</v>
      </c>
      <c r="E9" s="575" t="s">
        <v>178</v>
      </c>
      <c r="F9" s="576"/>
      <c r="G9" s="487" t="s">
        <v>179</v>
      </c>
      <c r="H9" s="488" t="s">
        <v>179</v>
      </c>
      <c r="I9" s="536"/>
      <c r="J9" s="583"/>
      <c r="K9" s="576"/>
      <c r="L9" s="17"/>
      <c r="M9" s="576"/>
      <c r="N9" s="583"/>
      <c r="O9" s="576"/>
      <c r="R9" s="601"/>
      <c r="S9" s="487" t="s">
        <v>179</v>
      </c>
      <c r="T9" s="488" t="s">
        <v>179</v>
      </c>
      <c r="U9" s="536"/>
    </row>
    <row r="10" spans="1:21">
      <c r="A10" s="537" t="s">
        <v>180</v>
      </c>
      <c r="B10" s="489" t="s">
        <v>181</v>
      </c>
      <c r="C10" s="490" t="s">
        <v>168</v>
      </c>
      <c r="D10" s="491" t="s">
        <v>182</v>
      </c>
      <c r="E10" s="492" t="s">
        <v>183</v>
      </c>
      <c r="F10" s="493" t="s">
        <v>184</v>
      </c>
      <c r="G10" s="494" t="s">
        <v>182</v>
      </c>
      <c r="H10" s="495" t="s">
        <v>183</v>
      </c>
      <c r="I10" s="538" t="s">
        <v>185</v>
      </c>
      <c r="J10" s="583"/>
      <c r="K10" s="493" t="s">
        <v>184</v>
      </c>
      <c r="L10" s="17"/>
      <c r="M10" s="493" t="s">
        <v>184</v>
      </c>
      <c r="N10" s="583"/>
      <c r="O10" s="493" t="s">
        <v>184</v>
      </c>
      <c r="R10" s="602" t="s">
        <v>184</v>
      </c>
      <c r="S10" s="494" t="s">
        <v>182</v>
      </c>
      <c r="T10" s="495" t="s">
        <v>183</v>
      </c>
      <c r="U10" s="538" t="s">
        <v>185</v>
      </c>
    </row>
    <row r="11" spans="1:21">
      <c r="A11" s="539"/>
      <c r="B11" s="302"/>
      <c r="C11" s="309"/>
      <c r="D11" s="496"/>
      <c r="E11" s="305"/>
      <c r="F11" s="497">
        <f>ROUND(B11*E11,0)</f>
        <v>0</v>
      </c>
      <c r="G11" s="496">
        <f t="shared" ref="G11:G18" si="0">H11/12</f>
        <v>0</v>
      </c>
      <c r="H11" s="307"/>
      <c r="I11" s="503">
        <f t="shared" ref="I11:I17" si="1">ROUND(B11*H11,0)</f>
        <v>0</v>
      </c>
      <c r="J11" s="583"/>
      <c r="K11" s="497">
        <f>ROUND(G11*J11,0)</f>
        <v>0</v>
      </c>
      <c r="L11" s="17"/>
      <c r="M11" s="497">
        <f>ROUND(I11*L11,0)</f>
        <v>0</v>
      </c>
      <c r="N11" s="583"/>
      <c r="O11" s="497">
        <f>ROUND(K11*N11,0)</f>
        <v>0</v>
      </c>
      <c r="R11" s="497"/>
      <c r="S11" s="496">
        <f t="shared" ref="S11:S18" si="2">T11/12</f>
        <v>0</v>
      </c>
      <c r="T11" s="307"/>
      <c r="U11" s="503">
        <f>ROUND(B11*T11,0)</f>
        <v>0</v>
      </c>
    </row>
    <row r="12" spans="1:21">
      <c r="A12" s="540"/>
      <c r="B12" s="302"/>
      <c r="C12" s="309"/>
      <c r="D12" s="496">
        <f>E12/12</f>
        <v>0</v>
      </c>
      <c r="E12" s="305"/>
      <c r="F12" s="497"/>
      <c r="G12" s="496">
        <f t="shared" si="0"/>
        <v>0</v>
      </c>
      <c r="H12" s="310"/>
      <c r="I12" s="503">
        <f t="shared" si="1"/>
        <v>0</v>
      </c>
      <c r="J12" s="583"/>
      <c r="K12" s="497">
        <f>ROUND(G12*J12,0)</f>
        <v>0</v>
      </c>
      <c r="L12" s="17"/>
      <c r="M12" s="497">
        <v>3600</v>
      </c>
      <c r="N12" s="583"/>
      <c r="O12" s="497">
        <f>ROUND(K12*N12,0)</f>
        <v>0</v>
      </c>
      <c r="R12" s="497">
        <f t="shared" ref="R12:R17" si="3">+B12*E12</f>
        <v>0</v>
      </c>
      <c r="S12" s="496">
        <f t="shared" si="2"/>
        <v>0</v>
      </c>
      <c r="T12" s="310"/>
      <c r="U12" s="503">
        <f t="shared" ref="U12:U17" si="4">ROUND(B12*T12,0)</f>
        <v>0</v>
      </c>
    </row>
    <row r="13" spans="1:21">
      <c r="A13" s="539"/>
      <c r="B13" s="302"/>
      <c r="C13" s="309"/>
      <c r="D13" s="496">
        <f>E13/12</f>
        <v>0</v>
      </c>
      <c r="E13" s="305"/>
      <c r="F13" s="497">
        <f>ROUND(B13*E13,0)</f>
        <v>0</v>
      </c>
      <c r="G13" s="496">
        <f t="shared" si="0"/>
        <v>0</v>
      </c>
      <c r="H13" s="310"/>
      <c r="I13" s="503">
        <f t="shared" si="1"/>
        <v>0</v>
      </c>
      <c r="J13" s="583"/>
      <c r="K13" s="497">
        <f>ROUND(G13*J13,0)</f>
        <v>0</v>
      </c>
      <c r="L13" s="17"/>
      <c r="M13" s="497">
        <f>ROUND(I13*L13,0)</f>
        <v>0</v>
      </c>
      <c r="N13" s="583"/>
      <c r="O13" s="497">
        <f>ROUND(K13*N13,0)</f>
        <v>0</v>
      </c>
      <c r="R13" s="497">
        <f t="shared" si="3"/>
        <v>0</v>
      </c>
      <c r="S13" s="496">
        <f t="shared" si="2"/>
        <v>0</v>
      </c>
      <c r="T13" s="310"/>
      <c r="U13" s="503">
        <f t="shared" si="4"/>
        <v>0</v>
      </c>
    </row>
    <row r="14" spans="1:21">
      <c r="A14" s="539"/>
      <c r="B14" s="302"/>
      <c r="C14" s="303"/>
      <c r="D14" s="496">
        <f t="shared" ref="D14:D15" si="5">E14/12</f>
        <v>0</v>
      </c>
      <c r="E14" s="305"/>
      <c r="F14" s="497">
        <f t="shared" ref="F14:F15" si="6">ROUND(B14*E14,0)</f>
        <v>0</v>
      </c>
      <c r="G14" s="496">
        <f t="shared" si="0"/>
        <v>0</v>
      </c>
      <c r="H14" s="310"/>
      <c r="I14" s="503">
        <f t="shared" si="1"/>
        <v>0</v>
      </c>
      <c r="J14" s="583"/>
      <c r="K14" s="497">
        <f t="shared" ref="K14:K15" si="7">ROUND(G14*J14,0)</f>
        <v>0</v>
      </c>
      <c r="L14" s="17"/>
      <c r="M14" s="497">
        <f t="shared" ref="M14:O15" si="8">ROUND(I14*L14,0)</f>
        <v>0</v>
      </c>
      <c r="N14" s="583"/>
      <c r="O14" s="497">
        <f t="shared" si="8"/>
        <v>0</v>
      </c>
      <c r="R14" s="497">
        <f t="shared" si="3"/>
        <v>0</v>
      </c>
      <c r="S14" s="496">
        <f t="shared" si="2"/>
        <v>0</v>
      </c>
      <c r="T14" s="310"/>
      <c r="U14" s="503">
        <f t="shared" si="4"/>
        <v>0</v>
      </c>
    </row>
    <row r="15" spans="1:21">
      <c r="A15" s="539"/>
      <c r="B15" s="447"/>
      <c r="C15" s="309"/>
      <c r="D15" s="496">
        <f t="shared" si="5"/>
        <v>0</v>
      </c>
      <c r="E15" s="305"/>
      <c r="F15" s="497">
        <f t="shared" si="6"/>
        <v>0</v>
      </c>
      <c r="G15" s="496">
        <f t="shared" si="0"/>
        <v>0</v>
      </c>
      <c r="H15" s="310"/>
      <c r="I15" s="503">
        <f t="shared" si="1"/>
        <v>0</v>
      </c>
      <c r="J15" s="583"/>
      <c r="K15" s="497">
        <f t="shared" si="7"/>
        <v>0</v>
      </c>
      <c r="L15" s="17"/>
      <c r="M15" s="497">
        <f t="shared" si="8"/>
        <v>0</v>
      </c>
      <c r="N15" s="583"/>
      <c r="O15" s="497">
        <f t="shared" si="8"/>
        <v>0</v>
      </c>
      <c r="R15" s="497">
        <f t="shared" si="3"/>
        <v>0</v>
      </c>
      <c r="S15" s="496">
        <f t="shared" si="2"/>
        <v>0</v>
      </c>
      <c r="T15" s="310"/>
      <c r="U15" s="503">
        <f t="shared" si="4"/>
        <v>0</v>
      </c>
    </row>
    <row r="16" spans="1:21">
      <c r="A16" s="539"/>
      <c r="B16" s="302"/>
      <c r="C16" s="309"/>
      <c r="D16" s="496">
        <f>E16/12</f>
        <v>0</v>
      </c>
      <c r="E16" s="305"/>
      <c r="F16" s="497">
        <f>ROUND(B16*E16,0)</f>
        <v>0</v>
      </c>
      <c r="G16" s="496">
        <f t="shared" si="0"/>
        <v>0</v>
      </c>
      <c r="H16" s="310"/>
      <c r="I16" s="503">
        <f t="shared" si="1"/>
        <v>0</v>
      </c>
      <c r="J16" s="583"/>
      <c r="K16" s="497">
        <f>ROUND(G16*J16,0)</f>
        <v>0</v>
      </c>
      <c r="L16" s="17"/>
      <c r="M16" s="497">
        <f>ROUND(I16*L16,0)</f>
        <v>0</v>
      </c>
      <c r="N16" s="583"/>
      <c r="O16" s="497">
        <f>ROUND(K16*N16,0)</f>
        <v>0</v>
      </c>
      <c r="R16" s="497">
        <f t="shared" si="3"/>
        <v>0</v>
      </c>
      <c r="S16" s="496">
        <f t="shared" si="2"/>
        <v>0</v>
      </c>
      <c r="T16" s="310"/>
      <c r="U16" s="503">
        <f t="shared" si="4"/>
        <v>0</v>
      </c>
    </row>
    <row r="17" spans="1:21">
      <c r="A17" s="539"/>
      <c r="B17" s="302"/>
      <c r="C17" s="309"/>
      <c r="D17" s="496">
        <f>E17/12</f>
        <v>0</v>
      </c>
      <c r="E17" s="305"/>
      <c r="F17" s="497">
        <f>ROUND(B17*E17,0)</f>
        <v>0</v>
      </c>
      <c r="G17" s="496">
        <f t="shared" si="0"/>
        <v>0</v>
      </c>
      <c r="H17" s="310"/>
      <c r="I17" s="503">
        <f t="shared" si="1"/>
        <v>0</v>
      </c>
      <c r="J17" s="583"/>
      <c r="K17" s="497">
        <f>ROUND(G17*J17,0)</f>
        <v>0</v>
      </c>
      <c r="L17" s="589"/>
      <c r="M17" s="497">
        <f>ROUND(I17*L17,0)</f>
        <v>0</v>
      </c>
      <c r="N17" s="583"/>
      <c r="O17" s="497">
        <f>ROUND(K17*N17,0)</f>
        <v>0</v>
      </c>
      <c r="R17" s="497">
        <f t="shared" si="3"/>
        <v>0</v>
      </c>
      <c r="S17" s="496">
        <f t="shared" si="2"/>
        <v>0</v>
      </c>
      <c r="T17" s="310"/>
      <c r="U17" s="503">
        <f t="shared" si="4"/>
        <v>0</v>
      </c>
    </row>
    <row r="18" spans="1:21">
      <c r="A18" s="541" t="s">
        <v>186</v>
      </c>
      <c r="B18" s="498"/>
      <c r="C18" s="358"/>
      <c r="D18" s="498"/>
      <c r="E18" s="499"/>
      <c r="F18" s="500">
        <f>SUM(F11:F17)</f>
        <v>0</v>
      </c>
      <c r="G18" s="501">
        <f t="shared" si="0"/>
        <v>0</v>
      </c>
      <c r="H18" s="502"/>
      <c r="I18" s="503">
        <f>SUM(I11:I17)</f>
        <v>0</v>
      </c>
      <c r="J18" s="583"/>
      <c r="K18" s="500">
        <f>SUM(K11:K17)</f>
        <v>0</v>
      </c>
      <c r="L18" s="583"/>
      <c r="M18" s="500">
        <f>SUM(M11:M17)</f>
        <v>3600</v>
      </c>
      <c r="N18" s="583"/>
      <c r="O18" s="500">
        <f>SUM(O11:O17)</f>
        <v>0</v>
      </c>
      <c r="R18" s="500">
        <f>SUM(R11:R17)</f>
        <v>0</v>
      </c>
      <c r="S18" s="501">
        <f t="shared" si="2"/>
        <v>0</v>
      </c>
      <c r="T18" s="502"/>
      <c r="U18" s="503">
        <f>SUM(U11:U17)</f>
        <v>0</v>
      </c>
    </row>
    <row r="19" spans="1:21">
      <c r="A19" s="542"/>
      <c r="B19" s="469"/>
      <c r="C19" s="469"/>
      <c r="D19" s="469"/>
      <c r="E19" s="412"/>
      <c r="F19" s="504"/>
      <c r="G19" s="505"/>
      <c r="H19" s="469"/>
      <c r="I19" s="504"/>
      <c r="J19" s="583"/>
      <c r="K19" s="504"/>
      <c r="L19" s="590"/>
      <c r="M19" s="504"/>
      <c r="N19" s="583"/>
      <c r="O19" s="504"/>
      <c r="R19" s="603"/>
      <c r="S19" s="505"/>
      <c r="T19" s="469"/>
      <c r="U19" s="504"/>
    </row>
    <row r="20" spans="1:21">
      <c r="A20" s="541" t="s">
        <v>187</v>
      </c>
      <c r="B20" s="358"/>
      <c r="C20" s="358"/>
      <c r="D20" s="358"/>
      <c r="E20" s="412"/>
      <c r="F20" s="476">
        <f>ROUND(F17*C17+F11*C11+F12*C12+F13*C13+F14*C14+F15*C15+F16*C16,0)</f>
        <v>0</v>
      </c>
      <c r="G20" s="507"/>
      <c r="H20" s="508"/>
      <c r="I20" s="509">
        <f>ROUND(I14*C14+I15*C15+I11*C11+I12*C12+I13*C13+I16*C16+I17*C17,0)</f>
        <v>0</v>
      </c>
      <c r="J20" s="583"/>
      <c r="K20" s="476">
        <f>ROUND(K17*H17+K11*H11+K12*H12+K13*H13+K14*H14+K15*H15+K16*H16,0)</f>
        <v>0</v>
      </c>
      <c r="L20" s="591"/>
      <c r="M20" s="476">
        <f>ROUND(M17*J17+M11*J11+M12*J12+M13*J13+M14*J14+M15*J15+M16*J16,0)</f>
        <v>0</v>
      </c>
      <c r="N20" s="583"/>
      <c r="O20" s="476">
        <f>ROUND(O17*L17+O11*L11+O12*L12+O13*L13+O14*L14+O15*L15+O16*L16,0)</f>
        <v>0</v>
      </c>
      <c r="R20" s="604">
        <f>ROUNDUP(R17*C17+R11*C11+R12*C12+R13*C13+R14*C14+R15*C15+R16*C16,0)</f>
        <v>0</v>
      </c>
      <c r="S20" s="507"/>
      <c r="T20" s="508"/>
      <c r="U20" s="509">
        <f>ROUND(U14*C14+U15*C15+U11*C11+U12*C12+U13*C13+U16*C16+U17*C17,0)</f>
        <v>0</v>
      </c>
    </row>
    <row r="21" spans="1:21">
      <c r="A21" s="542"/>
      <c r="B21" s="469"/>
      <c r="C21" s="469"/>
      <c r="D21" s="469"/>
      <c r="E21" s="471"/>
      <c r="F21" s="332"/>
      <c r="G21" s="333"/>
      <c r="H21" s="334"/>
      <c r="I21" s="335"/>
      <c r="J21" s="583"/>
      <c r="K21" s="332"/>
      <c r="L21" s="583"/>
      <c r="M21" s="332"/>
      <c r="N21" s="583"/>
      <c r="O21" s="332"/>
      <c r="R21" s="605"/>
      <c r="S21" s="333"/>
      <c r="T21" s="334"/>
      <c r="U21" s="335"/>
    </row>
    <row r="22" spans="1:21">
      <c r="A22" s="543" t="s">
        <v>188</v>
      </c>
      <c r="B22" s="358"/>
      <c r="C22" s="358"/>
      <c r="D22" s="358"/>
      <c r="E22" s="345"/>
      <c r="F22" s="338"/>
      <c r="G22" s="339"/>
      <c r="H22" s="340"/>
      <c r="I22" s="341"/>
      <c r="J22" s="583"/>
      <c r="K22" s="338"/>
      <c r="L22" s="583"/>
      <c r="M22" s="338">
        <v>3200</v>
      </c>
      <c r="N22" s="583"/>
      <c r="O22" s="338"/>
      <c r="R22" s="606"/>
      <c r="S22" s="339"/>
      <c r="T22" s="340"/>
      <c r="U22" s="341"/>
    </row>
    <row r="23" spans="1:21">
      <c r="A23" s="544" t="s">
        <v>189</v>
      </c>
      <c r="B23" s="358"/>
      <c r="C23" s="343" t="s">
        <v>190</v>
      </c>
      <c r="D23" s="344"/>
      <c r="E23" s="345"/>
      <c r="F23" s="346"/>
      <c r="G23" s="347"/>
      <c r="H23" s="348"/>
      <c r="I23" s="349"/>
      <c r="J23" s="583"/>
      <c r="K23" s="346"/>
      <c r="L23" s="583"/>
      <c r="M23" s="346"/>
      <c r="N23" s="583"/>
      <c r="O23" s="346"/>
      <c r="R23" s="607"/>
      <c r="S23" s="347"/>
      <c r="T23" s="348"/>
      <c r="U23" s="349"/>
    </row>
    <row r="24" spans="1:21">
      <c r="A24" s="544" t="s">
        <v>191</v>
      </c>
      <c r="B24" s="358"/>
      <c r="C24" s="350" t="s">
        <v>192</v>
      </c>
      <c r="D24" s="344">
        <v>0</v>
      </c>
      <c r="E24" s="345"/>
      <c r="F24" s="359">
        <f>D23+D24</f>
        <v>0</v>
      </c>
      <c r="G24" s="352"/>
      <c r="H24" s="353"/>
      <c r="I24" s="360"/>
      <c r="J24" s="583"/>
      <c r="K24" s="359">
        <v>6800</v>
      </c>
      <c r="L24" s="592"/>
      <c r="M24" s="359"/>
      <c r="N24" s="583"/>
      <c r="O24" s="359">
        <f>M23+M24</f>
        <v>0</v>
      </c>
      <c r="R24" s="622"/>
      <c r="S24" s="352"/>
      <c r="T24" s="353"/>
      <c r="U24" s="360"/>
    </row>
    <row r="25" spans="1:21">
      <c r="A25" s="545" t="s">
        <v>193</v>
      </c>
      <c r="B25" s="357"/>
      <c r="C25" s="358"/>
      <c r="D25" s="358"/>
      <c r="E25" s="345"/>
      <c r="F25" s="359"/>
      <c r="G25" s="352"/>
      <c r="H25" s="353"/>
      <c r="I25" s="360"/>
      <c r="J25" s="583"/>
      <c r="K25" s="359"/>
      <c r="L25" s="592"/>
      <c r="M25" s="359"/>
      <c r="N25" s="583"/>
      <c r="O25" s="359"/>
      <c r="R25" s="608"/>
      <c r="S25" s="352"/>
      <c r="T25" s="353"/>
      <c r="U25" s="360"/>
    </row>
    <row r="26" spans="1:21">
      <c r="A26" s="544"/>
      <c r="B26" s="357"/>
      <c r="C26" s="361" t="s">
        <v>194</v>
      </c>
      <c r="D26" s="362"/>
      <c r="E26" s="345"/>
      <c r="F26" s="359"/>
      <c r="G26" s="352"/>
      <c r="H26" s="353"/>
      <c r="I26" s="360"/>
      <c r="J26" s="583"/>
      <c r="K26" s="359"/>
      <c r="L26" s="592"/>
      <c r="M26" s="359"/>
      <c r="N26" s="583"/>
      <c r="O26" s="359"/>
      <c r="R26" s="608"/>
      <c r="S26" s="352"/>
      <c r="T26" s="353"/>
      <c r="U26" s="360"/>
    </row>
    <row r="27" spans="1:21">
      <c r="A27" s="546"/>
      <c r="B27" s="357"/>
      <c r="C27" s="361" t="s">
        <v>195</v>
      </c>
      <c r="D27" s="362"/>
      <c r="E27" s="345"/>
      <c r="F27" s="359">
        <f>D27+D26</f>
        <v>0</v>
      </c>
      <c r="G27" s="352"/>
      <c r="H27" s="353"/>
      <c r="I27" s="360">
        <f>G27+G26</f>
        <v>0</v>
      </c>
      <c r="J27" s="583"/>
      <c r="K27" s="359">
        <f>I27+I26</f>
        <v>0</v>
      </c>
      <c r="L27" s="592"/>
      <c r="M27" s="359">
        <f>K27+K26</f>
        <v>0</v>
      </c>
      <c r="N27" s="583"/>
      <c r="O27" s="359">
        <f>M27+M26</f>
        <v>0</v>
      </c>
      <c r="R27" s="608">
        <f>P27+P26</f>
        <v>0</v>
      </c>
      <c r="S27" s="352"/>
      <c r="T27" s="353"/>
      <c r="U27" s="360">
        <f>S27+S26</f>
        <v>0</v>
      </c>
    </row>
    <row r="28" spans="1:21">
      <c r="A28" s="541" t="s">
        <v>196</v>
      </c>
      <c r="B28" s="358"/>
      <c r="C28" s="358"/>
      <c r="D28" s="358"/>
      <c r="E28" s="412"/>
      <c r="F28" s="476">
        <f>SUM(F24:F27)</f>
        <v>0</v>
      </c>
      <c r="G28" s="413"/>
      <c r="H28" s="381"/>
      <c r="I28" s="509">
        <f>SUM(I24:I27)</f>
        <v>0</v>
      </c>
      <c r="J28" s="583"/>
      <c r="K28" s="476">
        <f>SUM(K24:K27)</f>
        <v>6800</v>
      </c>
      <c r="L28" s="592"/>
      <c r="M28" s="476">
        <f>SUM(M24:M27)</f>
        <v>0</v>
      </c>
      <c r="N28" s="583"/>
      <c r="O28" s="476">
        <f>SUM(O24:O27)</f>
        <v>0</v>
      </c>
      <c r="R28" s="604">
        <f>SUM(R24:R27)</f>
        <v>0</v>
      </c>
      <c r="S28" s="413"/>
      <c r="T28" s="381"/>
      <c r="U28" s="509">
        <f>SUM(U24:U27)</f>
        <v>0</v>
      </c>
    </row>
    <row r="29" spans="1:21">
      <c r="A29" s="542"/>
      <c r="B29" s="469"/>
      <c r="C29" s="469"/>
      <c r="D29" s="469"/>
      <c r="E29" s="471"/>
      <c r="F29" s="510"/>
      <c r="G29" s="511"/>
      <c r="H29" s="334"/>
      <c r="I29" s="512"/>
      <c r="J29" s="583"/>
      <c r="K29" s="510"/>
      <c r="L29" s="592"/>
      <c r="M29" s="510"/>
      <c r="N29" s="583"/>
      <c r="O29" s="510"/>
      <c r="R29" s="609"/>
      <c r="S29" s="511"/>
      <c r="T29" s="334"/>
      <c r="U29" s="512"/>
    </row>
    <row r="30" spans="1:21">
      <c r="A30" s="541" t="s">
        <v>197</v>
      </c>
      <c r="B30" s="358"/>
      <c r="C30" s="358"/>
      <c r="D30" s="358"/>
      <c r="E30" s="345"/>
      <c r="F30" s="338"/>
      <c r="G30" s="371"/>
      <c r="H30" s="348"/>
      <c r="I30" s="341"/>
      <c r="J30" s="583"/>
      <c r="K30" s="338"/>
      <c r="L30" s="592"/>
      <c r="M30" s="338"/>
      <c r="N30" s="583"/>
      <c r="O30" s="338"/>
      <c r="R30" s="606"/>
      <c r="S30" s="371"/>
      <c r="T30" s="348"/>
      <c r="U30" s="341"/>
    </row>
    <row r="31" spans="1:21">
      <c r="A31" s="544" t="s">
        <v>198</v>
      </c>
      <c r="B31" s="358"/>
      <c r="C31" s="358"/>
      <c r="D31" s="358"/>
      <c r="E31" s="345"/>
      <c r="F31" s="373"/>
      <c r="G31" s="374"/>
      <c r="H31" s="348"/>
      <c r="I31" s="375"/>
      <c r="J31" s="583"/>
      <c r="K31" s="373"/>
      <c r="L31" s="583"/>
      <c r="M31" s="373"/>
      <c r="N31" s="583"/>
      <c r="O31" s="373"/>
      <c r="R31" s="610"/>
      <c r="S31" s="374"/>
      <c r="T31" s="348"/>
      <c r="U31" s="375"/>
    </row>
    <row r="32" spans="1:21">
      <c r="A32" s="547">
        <v>1</v>
      </c>
      <c r="B32" s="357"/>
      <c r="C32" s="358"/>
      <c r="D32" s="358"/>
      <c r="E32" s="345"/>
      <c r="F32" s="465"/>
      <c r="G32" s="376"/>
      <c r="H32" s="353"/>
      <c r="I32" s="341"/>
      <c r="J32" s="583"/>
      <c r="K32" s="465"/>
      <c r="L32" s="583"/>
      <c r="M32" s="465"/>
      <c r="N32" s="583"/>
      <c r="O32" s="465"/>
      <c r="R32" s="611"/>
      <c r="S32" s="376"/>
      <c r="T32" s="353"/>
      <c r="U32" s="341"/>
    </row>
    <row r="33" spans="1:21">
      <c r="A33" s="547">
        <v>2</v>
      </c>
      <c r="B33" s="357"/>
      <c r="C33" s="358"/>
      <c r="D33" s="358"/>
      <c r="E33" s="345"/>
      <c r="F33" s="338"/>
      <c r="G33" s="377"/>
      <c r="H33" s="353"/>
      <c r="I33" s="341"/>
      <c r="J33" s="583"/>
      <c r="K33" s="338"/>
      <c r="L33" s="583"/>
      <c r="M33" s="338"/>
      <c r="N33" s="583"/>
      <c r="O33" s="338"/>
      <c r="R33" s="606"/>
      <c r="S33" s="377"/>
      <c r="T33" s="353"/>
      <c r="U33" s="341"/>
    </row>
    <row r="34" spans="1:21">
      <c r="A34" s="547">
        <v>3</v>
      </c>
      <c r="B34" s="357"/>
      <c r="C34" s="358"/>
      <c r="D34" s="358"/>
      <c r="E34" s="345"/>
      <c r="F34" s="338"/>
      <c r="G34" s="377"/>
      <c r="H34" s="353"/>
      <c r="I34" s="341"/>
      <c r="J34" s="583"/>
      <c r="K34" s="338"/>
      <c r="L34" s="583"/>
      <c r="M34" s="338"/>
      <c r="N34" s="583"/>
      <c r="O34" s="338"/>
      <c r="R34" s="606"/>
      <c r="S34" s="377"/>
      <c r="T34" s="353"/>
      <c r="U34" s="341"/>
    </row>
    <row r="35" spans="1:21">
      <c r="A35" s="547">
        <v>4</v>
      </c>
      <c r="B35" s="357"/>
      <c r="C35" s="358"/>
      <c r="D35" s="358"/>
      <c r="E35" s="345"/>
      <c r="F35" s="338"/>
      <c r="G35" s="377"/>
      <c r="H35" s="353"/>
      <c r="I35" s="341"/>
      <c r="J35" s="583"/>
      <c r="K35" s="338"/>
      <c r="L35" s="583"/>
      <c r="M35" s="338"/>
      <c r="N35" s="583"/>
      <c r="O35" s="338"/>
      <c r="R35" s="606"/>
      <c r="S35" s="377"/>
      <c r="T35" s="353"/>
      <c r="U35" s="341"/>
    </row>
    <row r="36" spans="1:21">
      <c r="A36" s="548" t="s">
        <v>199</v>
      </c>
      <c r="B36" s="358"/>
      <c r="C36" s="358"/>
      <c r="D36" s="358"/>
      <c r="E36" s="513"/>
      <c r="F36" s="338"/>
      <c r="G36" s="380"/>
      <c r="H36" s="381"/>
      <c r="I36" s="338"/>
      <c r="J36" s="583"/>
      <c r="K36" s="338"/>
      <c r="L36" s="583"/>
      <c r="M36" s="338"/>
      <c r="N36" s="583"/>
      <c r="O36" s="338"/>
      <c r="R36" s="606"/>
      <c r="S36" s="380"/>
      <c r="T36" s="381"/>
      <c r="U36" s="338"/>
    </row>
    <row r="37" spans="1:21" ht="13.8" thickBot="1">
      <c r="A37" s="549" t="s">
        <v>200</v>
      </c>
      <c r="B37" s="514"/>
      <c r="C37" s="515"/>
      <c r="D37" s="514"/>
      <c r="E37" s="516"/>
      <c r="F37" s="517">
        <f>SUM(F32:F36)</f>
        <v>0</v>
      </c>
      <c r="G37" s="518"/>
      <c r="H37" s="519"/>
      <c r="I37" s="517">
        <f>SUM(I32:I36)</f>
        <v>0</v>
      </c>
      <c r="J37" s="583"/>
      <c r="K37" s="517">
        <f>SUM(K32:K36)</f>
        <v>0</v>
      </c>
      <c r="L37" s="583"/>
      <c r="M37" s="517">
        <f>SUM(M32:M36)</f>
        <v>0</v>
      </c>
      <c r="N37" s="583"/>
      <c r="O37" s="517">
        <f>SUM(O32:O36)</f>
        <v>0</v>
      </c>
      <c r="R37" s="612">
        <f>SUM(R32:R36)</f>
        <v>0</v>
      </c>
      <c r="S37" s="518"/>
      <c r="T37" s="519"/>
      <c r="U37" s="517">
        <f>SUM(U32:U36)</f>
        <v>0</v>
      </c>
    </row>
    <row r="38" spans="1:21" ht="13.8" thickTop="1">
      <c r="A38" s="542"/>
      <c r="B38" s="469"/>
      <c r="C38" s="469"/>
      <c r="D38" s="469"/>
      <c r="E38" s="471"/>
      <c r="F38" s="520"/>
      <c r="G38" s="505"/>
      <c r="H38" s="334"/>
      <c r="I38" s="520"/>
      <c r="J38" s="583"/>
      <c r="K38" s="520"/>
      <c r="L38" s="583"/>
      <c r="M38" s="520"/>
      <c r="N38" s="583"/>
      <c r="O38" s="520"/>
      <c r="R38" s="613"/>
      <c r="S38" s="505"/>
      <c r="T38" s="334"/>
      <c r="U38" s="520"/>
    </row>
    <row r="39" spans="1:21">
      <c r="A39" s="543" t="s">
        <v>201</v>
      </c>
      <c r="B39" s="358"/>
      <c r="C39" s="358"/>
      <c r="D39" s="358"/>
      <c r="E39" s="345"/>
      <c r="F39" s="476">
        <f>ROUND(F37+F30+F28+F22+F20+F18,0)</f>
        <v>0</v>
      </c>
      <c r="G39" s="413"/>
      <c r="H39" s="381"/>
      <c r="I39" s="476">
        <f>ROUND(I37+I30+I28+I22+I20+I18,0)</f>
        <v>0</v>
      </c>
      <c r="J39" s="583"/>
      <c r="K39" s="476">
        <f>ROUND(K37+K30+K28+K22+K20+K18,0)</f>
        <v>6800</v>
      </c>
      <c r="L39" s="583"/>
      <c r="M39" s="476">
        <f>ROUND(M37+M30+M28+M22+M20+M18,0)</f>
        <v>6800</v>
      </c>
      <c r="N39" s="583"/>
      <c r="O39" s="476">
        <f>ROUND(O37+O30+O28+O22+O20+O18,0)</f>
        <v>0</v>
      </c>
      <c r="R39" s="604">
        <f>ROUND(R37+R30+R28+R22+R20+R18,0)</f>
        <v>0</v>
      </c>
      <c r="S39" s="413"/>
      <c r="T39" s="381"/>
      <c r="U39" s="476">
        <f>ROUND(U37+U30+U28+U22+U20+U18,0)</f>
        <v>0</v>
      </c>
    </row>
    <row r="40" spans="1:21">
      <c r="A40" s="544" t="s">
        <v>121</v>
      </c>
      <c r="B40" s="358"/>
      <c r="C40" s="358"/>
      <c r="D40" s="358"/>
      <c r="E40" s="345"/>
      <c r="F40" s="467"/>
      <c r="G40" s="521"/>
      <c r="H40" s="348"/>
      <c r="I40" s="467"/>
      <c r="J40" s="583"/>
      <c r="K40" s="467"/>
      <c r="L40" s="583"/>
      <c r="M40" s="467"/>
      <c r="N40" s="583"/>
      <c r="O40" s="467"/>
      <c r="R40" s="614"/>
      <c r="S40" s="521"/>
      <c r="T40" s="348"/>
      <c r="U40" s="467"/>
    </row>
    <row r="41" spans="1:21">
      <c r="A41" s="550" t="s">
        <v>240</v>
      </c>
      <c r="B41" s="464">
        <v>0.26</v>
      </c>
      <c r="C41" s="522" t="s">
        <v>203</v>
      </c>
      <c r="D41" s="358"/>
      <c r="E41" s="345"/>
      <c r="F41" s="359">
        <f>IF(F5="Y",ROUND((F39+F44)*0.26,0))</f>
        <v>0</v>
      </c>
      <c r="G41" s="523"/>
      <c r="H41" s="524"/>
      <c r="I41" s="359">
        <f>ROUND((I39-I34-I32)*B41,0)</f>
        <v>0</v>
      </c>
      <c r="J41" s="583"/>
      <c r="K41" s="359">
        <f>IF(K6="Off",ROUND((K39+K44)*0.26,0))</f>
        <v>1768</v>
      </c>
      <c r="L41" s="583"/>
      <c r="M41" s="359"/>
      <c r="N41" s="593"/>
      <c r="O41" s="359">
        <f>0.338*O39</f>
        <v>0</v>
      </c>
      <c r="R41" s="608">
        <f>IF(R6="Off", ROUND((R39+R44)*0.26, 0), 0)</f>
        <v>0</v>
      </c>
      <c r="S41" s="523"/>
      <c r="T41" s="524"/>
      <c r="U41" s="608">
        <f>IF(R6="Off", ROUND((U39+U44)*0.26, 0), 0)</f>
        <v>0</v>
      </c>
    </row>
    <row r="42" spans="1:21">
      <c r="A42" s="550" t="s">
        <v>249</v>
      </c>
      <c r="B42" s="464" t="s">
        <v>248</v>
      </c>
      <c r="C42" s="522"/>
      <c r="D42" s="358"/>
      <c r="E42" s="345"/>
      <c r="F42" s="359"/>
      <c r="G42" s="596"/>
      <c r="H42" s="597"/>
      <c r="I42" s="359"/>
      <c r="J42" s="583"/>
      <c r="K42" s="359"/>
      <c r="L42" s="583"/>
      <c r="M42" s="359">
        <f>0.46*M39</f>
        <v>3128</v>
      </c>
      <c r="N42" s="593"/>
      <c r="O42" s="359"/>
      <c r="R42" s="608">
        <f>IF(AND(R41=0,R7="Research"),ROUND(R39*0.46,0),0)</f>
        <v>0</v>
      </c>
      <c r="S42" s="596"/>
      <c r="T42" s="597"/>
      <c r="U42" s="608">
        <f>IF(AND(U41=0,R7="Research"),ROUND(U39*0.46,0),0)</f>
        <v>0</v>
      </c>
    </row>
    <row r="43" spans="1:21">
      <c r="A43" s="550" t="s">
        <v>241</v>
      </c>
      <c r="B43" s="623">
        <v>0.33800000000000002</v>
      </c>
      <c r="C43" s="522"/>
      <c r="D43" s="358"/>
      <c r="E43" s="345"/>
      <c r="F43" s="359"/>
      <c r="G43" s="596"/>
      <c r="H43" s="597"/>
      <c r="I43" s="359"/>
      <c r="J43" s="583"/>
      <c r="K43" s="359"/>
      <c r="L43" s="583"/>
      <c r="M43" s="359"/>
      <c r="N43" s="593"/>
      <c r="O43" s="359"/>
      <c r="R43" s="608">
        <f>IF(AND(R41=0,R7="Other"),ROUND(R39*0.338,0),0)</f>
        <v>0</v>
      </c>
      <c r="S43" s="596"/>
      <c r="T43" s="597"/>
      <c r="U43" s="608">
        <f>IF(AND(U41=0,R7="Other"),ROUND(U39*0.338,0),0)</f>
        <v>0</v>
      </c>
    </row>
    <row r="44" spans="1:21">
      <c r="A44" s="551" t="s">
        <v>229</v>
      </c>
      <c r="B44" s="466">
        <v>0.15</v>
      </c>
      <c r="C44" s="402" t="s">
        <v>203</v>
      </c>
      <c r="D44" s="314"/>
      <c r="E44" s="337"/>
      <c r="F44" s="351">
        <f>IF(F5="Y", ROUND(F39*B44,0), 0)</f>
        <v>0</v>
      </c>
      <c r="G44" s="403"/>
      <c r="H44" s="404"/>
      <c r="I44" s="351">
        <f>ROUND(I40*E44,0)</f>
        <v>0</v>
      </c>
      <c r="J44" s="583"/>
      <c r="K44" s="351">
        <f>IF(H5="Y", ROUND(K39*G44,0), 0)</f>
        <v>0</v>
      </c>
      <c r="L44" s="583"/>
      <c r="M44" s="351">
        <f>IF(J5="Y", ROUND(M39*I44,0), 0)</f>
        <v>0</v>
      </c>
      <c r="N44" s="593"/>
      <c r="O44" s="351">
        <f>IF(L5="Y", ROUND(O39*K44,0), 0)</f>
        <v>0</v>
      </c>
      <c r="R44" s="615">
        <f>IF(R5="Y", ROUND(R39*B44,0), 0)</f>
        <v>0</v>
      </c>
      <c r="S44" s="403"/>
      <c r="T44" s="404"/>
      <c r="U44" s="615">
        <f>IF(R5="Y", ROUND(U39*B44,0), U50)</f>
        <v>0</v>
      </c>
    </row>
    <row r="45" spans="1:21">
      <c r="A45" s="541" t="s">
        <v>205</v>
      </c>
      <c r="B45" s="358"/>
      <c r="C45" s="358"/>
      <c r="D45" s="358"/>
      <c r="E45" s="345"/>
      <c r="F45" s="467">
        <f>ROUND(F44+F41,0)</f>
        <v>0</v>
      </c>
      <c r="G45" s="468"/>
      <c r="H45" s="348"/>
      <c r="I45" s="467">
        <f>ROUND(I44+I41,0)</f>
        <v>0</v>
      </c>
      <c r="J45" s="583"/>
      <c r="K45" s="467">
        <f>ROUND(K44+K41,0)</f>
        <v>1768</v>
      </c>
      <c r="L45" s="583"/>
      <c r="M45" s="467">
        <f>ROUND(M44+M41,0)</f>
        <v>0</v>
      </c>
      <c r="N45" s="593"/>
      <c r="O45" s="467">
        <f>ROUND(O44+O41,0)</f>
        <v>0</v>
      </c>
      <c r="R45" s="614">
        <f>ROUND(R42+R43+R44+R41,0)</f>
        <v>0</v>
      </c>
      <c r="S45" s="468"/>
      <c r="T45" s="348"/>
      <c r="U45" s="614">
        <f>ROUND(U42+U43+U44+U41,0)</f>
        <v>0</v>
      </c>
    </row>
    <row r="46" spans="1:21">
      <c r="A46" s="552"/>
      <c r="B46" s="469"/>
      <c r="C46" s="469"/>
      <c r="D46" s="469"/>
      <c r="E46" s="412"/>
      <c r="F46" s="470"/>
      <c r="G46" s="413"/>
      <c r="H46" s="381"/>
      <c r="I46" s="470"/>
      <c r="J46" s="583"/>
      <c r="K46" s="470"/>
      <c r="L46" s="583"/>
      <c r="M46" s="470"/>
      <c r="N46" s="583"/>
      <c r="O46" s="470"/>
      <c r="R46" s="616"/>
      <c r="S46" s="413"/>
      <c r="T46" s="381"/>
      <c r="U46" s="470"/>
    </row>
    <row r="47" spans="1:21">
      <c r="A47" s="543" t="s">
        <v>230</v>
      </c>
      <c r="B47" s="358"/>
      <c r="C47" s="411"/>
      <c r="D47" s="344">
        <v>0</v>
      </c>
      <c r="E47" s="412"/>
      <c r="F47" s="338"/>
      <c r="G47" s="413"/>
      <c r="H47" s="381"/>
      <c r="I47" s="338"/>
      <c r="J47" s="583"/>
      <c r="K47" s="338"/>
      <c r="L47" s="583"/>
      <c r="M47" s="338"/>
      <c r="N47" s="583"/>
      <c r="O47" s="338"/>
      <c r="R47" s="606"/>
      <c r="S47" s="413"/>
      <c r="T47" s="381"/>
      <c r="U47" s="338"/>
    </row>
    <row r="48" spans="1:21">
      <c r="A48" s="553"/>
      <c r="B48" s="469"/>
      <c r="C48" s="469"/>
      <c r="D48" s="469"/>
      <c r="E48" s="471"/>
      <c r="F48" s="373"/>
      <c r="G48" s="415"/>
      <c r="H48" s="334"/>
      <c r="I48" s="373"/>
      <c r="J48" s="583"/>
      <c r="K48" s="373"/>
      <c r="L48" s="583"/>
      <c r="M48" s="373"/>
      <c r="N48" s="583"/>
      <c r="O48" s="373"/>
      <c r="R48" s="610"/>
      <c r="S48" s="415"/>
      <c r="T48" s="334"/>
      <c r="U48" s="373"/>
    </row>
    <row r="49" spans="1:21">
      <c r="A49" s="554" t="s">
        <v>207</v>
      </c>
      <c r="B49" s="472"/>
      <c r="C49" s="472"/>
      <c r="D49" s="472"/>
      <c r="E49" s="473"/>
      <c r="F49" s="419"/>
      <c r="G49" s="420"/>
      <c r="H49" s="421"/>
      <c r="I49" s="419"/>
      <c r="J49" s="583"/>
      <c r="K49" s="419"/>
      <c r="L49" s="583"/>
      <c r="M49" s="419"/>
      <c r="N49" s="583"/>
      <c r="O49" s="419"/>
      <c r="R49" s="617"/>
      <c r="S49" s="420"/>
      <c r="T49" s="421"/>
      <c r="U49" s="419"/>
    </row>
    <row r="50" spans="1:21">
      <c r="A50" s="542"/>
      <c r="B50" s="474"/>
      <c r="C50" s="474"/>
      <c r="D50" s="474"/>
      <c r="E50" s="475"/>
      <c r="F50" s="424"/>
      <c r="G50" s="380"/>
      <c r="H50" s="381"/>
      <c r="I50" s="424"/>
      <c r="J50" s="583"/>
      <c r="K50" s="424"/>
      <c r="L50" s="583"/>
      <c r="M50" s="424"/>
      <c r="N50" s="583"/>
      <c r="O50" s="424"/>
      <c r="R50" s="618"/>
      <c r="S50" s="380"/>
      <c r="T50" s="381"/>
      <c r="U50" s="424"/>
    </row>
    <row r="51" spans="1:21">
      <c r="A51" s="555"/>
      <c r="B51" s="425"/>
      <c r="C51" s="425"/>
      <c r="D51" s="426"/>
      <c r="E51" s="427"/>
      <c r="F51" s="338"/>
      <c r="G51" s="377"/>
      <c r="H51" s="353"/>
      <c r="I51" s="338"/>
      <c r="J51" s="583"/>
      <c r="K51" s="338"/>
      <c r="L51" s="583"/>
      <c r="M51" s="338"/>
      <c r="N51" s="583"/>
      <c r="O51" s="338"/>
      <c r="R51" s="606"/>
      <c r="S51" s="377"/>
      <c r="T51" s="353"/>
      <c r="U51" s="338"/>
    </row>
    <row r="52" spans="1:21">
      <c r="A52" s="556"/>
      <c r="B52" s="474"/>
      <c r="C52" s="474"/>
      <c r="D52" s="474"/>
      <c r="E52" s="475"/>
      <c r="F52" s="424"/>
      <c r="G52" s="377"/>
      <c r="H52" s="353"/>
      <c r="I52" s="338"/>
      <c r="J52" s="583"/>
      <c r="K52" s="424"/>
      <c r="L52" s="583"/>
      <c r="M52" s="424"/>
      <c r="N52" s="583"/>
      <c r="O52" s="424"/>
      <c r="R52" s="618"/>
      <c r="S52" s="377"/>
      <c r="T52" s="353"/>
      <c r="U52" s="338"/>
    </row>
    <row r="53" spans="1:21">
      <c r="A53" s="557"/>
      <c r="B53" s="425"/>
      <c r="C53" s="425"/>
      <c r="D53" s="425"/>
      <c r="E53" s="430"/>
      <c r="F53" s="431"/>
      <c r="G53" s="380"/>
      <c r="H53" s="381"/>
      <c r="I53" s="338"/>
      <c r="J53" s="583"/>
      <c r="K53" s="431"/>
      <c r="L53" s="583"/>
      <c r="M53" s="431"/>
      <c r="N53" s="583"/>
      <c r="O53" s="431"/>
      <c r="R53" s="619"/>
      <c r="S53" s="380"/>
      <c r="T53" s="381"/>
      <c r="U53" s="338"/>
    </row>
    <row r="54" spans="1:21" ht="13.8" thickBot="1">
      <c r="A54" s="558" t="s">
        <v>247</v>
      </c>
      <c r="B54" s="469"/>
      <c r="C54" s="469"/>
      <c r="D54" s="469"/>
      <c r="E54" s="412"/>
      <c r="F54" s="476">
        <f>SUM(F51:F53)</f>
        <v>0</v>
      </c>
      <c r="G54" s="413"/>
      <c r="H54" s="381"/>
      <c r="I54" s="476">
        <f>SUM(I51:I53)</f>
        <v>0</v>
      </c>
      <c r="J54" s="583"/>
      <c r="K54" s="476">
        <f>SUM(K51:K53)</f>
        <v>0</v>
      </c>
      <c r="L54" s="583"/>
      <c r="M54" s="476">
        <f>SUM(M51:M53)</f>
        <v>0</v>
      </c>
      <c r="N54" s="583"/>
      <c r="O54" s="476">
        <f>SUM(O51:O53)</f>
        <v>0</v>
      </c>
      <c r="R54" s="604">
        <f>SUM(R51:R53)</f>
        <v>0</v>
      </c>
      <c r="S54" s="413"/>
      <c r="T54" s="381"/>
      <c r="U54" s="476">
        <f>SUM(U51:U53)</f>
        <v>0</v>
      </c>
    </row>
    <row r="55" spans="1:21" ht="13.8" thickTop="1">
      <c r="A55" s="559"/>
      <c r="B55" s="477"/>
      <c r="C55" s="477"/>
      <c r="D55" s="477"/>
      <c r="E55" s="478"/>
      <c r="F55" s="479"/>
      <c r="G55" s="480"/>
      <c r="H55" s="481"/>
      <c r="I55" s="479"/>
      <c r="J55" s="583"/>
      <c r="K55" s="479"/>
      <c r="L55" s="583"/>
      <c r="M55" s="479"/>
      <c r="N55" s="583"/>
      <c r="O55" s="479"/>
      <c r="R55" s="620"/>
      <c r="S55" s="480"/>
      <c r="T55" s="481"/>
      <c r="U55" s="479"/>
    </row>
    <row r="56" spans="1:21" ht="13.8" thickBot="1">
      <c r="A56" s="560" t="s">
        <v>209</v>
      </c>
      <c r="B56" s="561"/>
      <c r="C56" s="561"/>
      <c r="D56" s="561"/>
      <c r="E56" s="562"/>
      <c r="F56" s="563">
        <f>ROUND(F54+F49+F47+F45+F39,0)</f>
        <v>0</v>
      </c>
      <c r="G56" s="564"/>
      <c r="H56" s="565"/>
      <c r="I56" s="563">
        <f>ROUND(I54+I49+I47+I45+I39,0)</f>
        <v>0</v>
      </c>
      <c r="J56" s="594"/>
      <c r="K56" s="563">
        <f>ROUND(K54+K49+K47+K45+K39,0)</f>
        <v>8568</v>
      </c>
      <c r="L56" s="595"/>
      <c r="M56" s="563">
        <f>ROUND(M54+M49+M47+M45+M39+M42,0)</f>
        <v>9928</v>
      </c>
      <c r="N56" s="594"/>
      <c r="O56" s="563">
        <f>ROUND(O54+O49+O47+O45+O39,0)</f>
        <v>0</v>
      </c>
      <c r="R56" s="621"/>
      <c r="S56" s="564"/>
      <c r="T56" s="565"/>
      <c r="U56" s="563">
        <f>ROUND(U54+U49+U47+U45+U39,0)</f>
        <v>0</v>
      </c>
    </row>
    <row r="57" spans="1:21">
      <c r="I57" s="325"/>
    </row>
    <row r="58" spans="1:21">
      <c r="I58" s="325"/>
      <c r="R58" s="627">
        <f>+R56*0.26</f>
        <v>0</v>
      </c>
      <c r="S58" s="628" t="s">
        <v>246</v>
      </c>
      <c r="T58" s="628"/>
    </row>
    <row r="59" spans="1:21">
      <c r="R59" s="629">
        <f>+R58+R56</f>
        <v>0</v>
      </c>
      <c r="S59" s="628" t="s">
        <v>245</v>
      </c>
      <c r="T59" s="628"/>
    </row>
    <row r="61" spans="1:21">
      <c r="R61" s="630"/>
    </row>
  </sheetData>
  <sheetProtection selectLockedCells="1"/>
  <mergeCells count="5">
    <mergeCell ref="A1:U1"/>
    <mergeCell ref="A2:U2"/>
    <mergeCell ref="A3:S3"/>
    <mergeCell ref="A4:U4"/>
    <mergeCell ref="F7:G7"/>
  </mergeCells>
  <dataValidations count="3">
    <dataValidation type="list" allowBlank="1" showInputMessage="1" showErrorMessage="1" sqref="F7 K7 M7 O7 R7">
      <formula1>RO</formula1>
    </dataValidation>
    <dataValidation type="list" allowBlank="1" showInputMessage="1" showErrorMessage="1" sqref="F6 K6 M6 O6 R6">
      <formula1>ONOFF</formula1>
    </dataValidation>
    <dataValidation type="list" allowBlank="1" showInputMessage="1" showErrorMessage="1" sqref="F5 B8 K5 M5 O5 R5">
      <formula1>Answer</formula1>
    </dataValidation>
  </dataValidations>
  <pageMargins left="0.7" right="0.7" top="0.75" bottom="0.75" header="0.3" footer="0.3"/>
  <pageSetup scale="84"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4"/>
  <sheetViews>
    <sheetView workbookViewId="0">
      <selection activeCell="D5" sqref="D5"/>
    </sheetView>
  </sheetViews>
  <sheetFormatPr defaultRowHeight="13.2"/>
  <sheetData>
    <row r="3" spans="2:4">
      <c r="B3" s="570" t="s">
        <v>227</v>
      </c>
      <c r="C3" s="570" t="s">
        <v>233</v>
      </c>
      <c r="D3" s="570" t="s">
        <v>235</v>
      </c>
    </row>
    <row r="4" spans="2:4">
      <c r="B4" s="570" t="s">
        <v>226</v>
      </c>
      <c r="C4" s="570" t="s">
        <v>234</v>
      </c>
      <c r="D4" s="570" t="s">
        <v>239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145"/>
  <sheetViews>
    <sheetView workbookViewId="0">
      <selection activeCell="L20" sqref="L20"/>
    </sheetView>
  </sheetViews>
  <sheetFormatPr defaultColWidth="11.44140625" defaultRowHeight="13.2"/>
  <cols>
    <col min="1" max="1" width="3.44140625" customWidth="1"/>
    <col min="2" max="2" width="25.6640625" customWidth="1"/>
    <col min="5" max="5" width="1.6640625" hidden="1" customWidth="1"/>
    <col min="6" max="6" width="6.6640625" customWidth="1"/>
    <col min="7" max="8" width="12.6640625" customWidth="1"/>
  </cols>
  <sheetData>
    <row r="1" spans="1:8" ht="9" customHeight="1">
      <c r="A1" s="137" t="s">
        <v>80</v>
      </c>
      <c r="B1" s="138"/>
      <c r="C1" s="139" t="s">
        <v>80</v>
      </c>
      <c r="D1" s="139"/>
      <c r="E1" s="139"/>
      <c r="F1" s="138"/>
      <c r="G1" s="635" t="s">
        <v>22</v>
      </c>
      <c r="H1" s="636"/>
    </row>
    <row r="2" spans="1:8" ht="9" customHeight="1">
      <c r="A2" s="140"/>
      <c r="B2" s="92"/>
      <c r="C2" s="141"/>
      <c r="D2" s="94"/>
      <c r="E2" s="94"/>
      <c r="F2" s="94"/>
      <c r="G2" s="633" t="s">
        <v>172</v>
      </c>
      <c r="H2" s="634"/>
    </row>
    <row r="3" spans="1:8" ht="18" customHeight="1">
      <c r="A3" s="637" t="s">
        <v>23</v>
      </c>
      <c r="B3" s="638"/>
      <c r="C3" s="638"/>
      <c r="D3" s="638"/>
      <c r="E3" s="638"/>
      <c r="F3" s="639"/>
      <c r="G3" s="633" t="s">
        <v>80</v>
      </c>
      <c r="H3" s="634"/>
    </row>
    <row r="4" spans="1:8" ht="8.1" customHeight="1">
      <c r="A4" s="142"/>
      <c r="B4" s="94"/>
      <c r="C4" s="94"/>
      <c r="D4" s="94"/>
      <c r="E4" s="94"/>
      <c r="F4" s="94"/>
      <c r="G4" s="93"/>
      <c r="H4" s="143"/>
    </row>
    <row r="5" spans="1:8" ht="8.1" customHeight="1">
      <c r="A5" s="144"/>
      <c r="B5" s="95"/>
      <c r="C5" s="95"/>
      <c r="D5" s="95"/>
      <c r="E5" s="95"/>
      <c r="F5" s="95"/>
      <c r="G5" s="96"/>
      <c r="H5" s="145"/>
    </row>
    <row r="6" spans="1:8" ht="12" customHeight="1">
      <c r="A6" s="146" t="s">
        <v>71</v>
      </c>
      <c r="B6" s="1"/>
      <c r="C6" s="3"/>
      <c r="D6" s="3"/>
      <c r="E6" s="3"/>
      <c r="F6" s="3"/>
      <c r="G6" s="640" t="s">
        <v>72</v>
      </c>
      <c r="H6" s="641"/>
    </row>
    <row r="7" spans="1:8" ht="12" customHeight="1">
      <c r="A7" s="631" t="s">
        <v>212</v>
      </c>
      <c r="B7" s="632"/>
      <c r="C7" s="632"/>
      <c r="D7" s="632"/>
      <c r="E7" s="632"/>
      <c r="F7" s="6"/>
      <c r="G7" s="250"/>
      <c r="H7" s="251" t="s">
        <v>216</v>
      </c>
    </row>
    <row r="8" spans="1:8" ht="12" customHeight="1">
      <c r="A8" s="146" t="s">
        <v>73</v>
      </c>
      <c r="B8" s="1"/>
      <c r="C8" s="3"/>
      <c r="D8" s="3"/>
      <c r="E8" s="3"/>
      <c r="F8" s="3"/>
      <c r="G8" s="640" t="s">
        <v>74</v>
      </c>
      <c r="H8" s="641"/>
    </row>
    <row r="9" spans="1:8" ht="12" customHeight="1">
      <c r="A9" s="148"/>
      <c r="B9" s="4" t="s">
        <v>215</v>
      </c>
      <c r="C9" s="5"/>
      <c r="D9" s="5"/>
      <c r="E9" s="6"/>
      <c r="F9" s="6"/>
      <c r="G9" s="252" t="s">
        <v>218</v>
      </c>
      <c r="H9" s="253" t="s">
        <v>219</v>
      </c>
    </row>
    <row r="10" spans="1:8" ht="12" customHeight="1">
      <c r="A10" s="150" t="s">
        <v>75</v>
      </c>
      <c r="B10" s="108"/>
      <c r="C10" s="109" t="s">
        <v>76</v>
      </c>
      <c r="D10" s="110"/>
      <c r="E10" s="110"/>
      <c r="F10" s="110"/>
      <c r="G10" s="111"/>
      <c r="H10" s="151"/>
    </row>
    <row r="11" spans="1:8" ht="12" customHeight="1">
      <c r="A11" s="152"/>
      <c r="B11" s="112" t="s">
        <v>77</v>
      </c>
      <c r="C11" s="205" t="s">
        <v>12</v>
      </c>
      <c r="D11" s="206" t="s">
        <v>24</v>
      </c>
      <c r="E11" s="113"/>
      <c r="F11" s="114"/>
      <c r="G11" s="212" t="s">
        <v>2</v>
      </c>
      <c r="H11" s="207" t="s">
        <v>3</v>
      </c>
    </row>
    <row r="12" spans="1:8" ht="12" customHeight="1">
      <c r="A12" s="152"/>
      <c r="B12" s="115" t="s">
        <v>99</v>
      </c>
      <c r="C12" s="246"/>
      <c r="D12" s="172">
        <f>'Yr. 1'!D12+'Yr. 2'!D12+'Yr. 3'!D12+'Yr. 4'!D12+'Yr. 5'!D12</f>
        <v>0</v>
      </c>
      <c r="E12" s="116"/>
      <c r="F12" s="114"/>
      <c r="G12" s="117">
        <f>'Yr. 1'!G12+'Yr. 2'!G12+'Yr. 3'!G12+'Yr. 4'!G12+'Yr. 5'!G12</f>
        <v>0</v>
      </c>
      <c r="H12" s="153">
        <f>'Yr. 1'!H12+'Yr. 2'!H12+'Yr. 3'!H12+'Yr. 4'!H12+'Yr. 5'!H12</f>
        <v>0</v>
      </c>
    </row>
    <row r="13" spans="1:8" ht="12" customHeight="1">
      <c r="A13" s="152"/>
      <c r="B13" s="115" t="s">
        <v>100</v>
      </c>
      <c r="C13" s="246"/>
      <c r="D13" s="172">
        <f>'Yr. 1'!D13+'Yr. 2'!D13+'Yr. 3'!D13+'Yr. 4'!D13+'Yr. 5'!D13</f>
        <v>0</v>
      </c>
      <c r="E13" s="116"/>
      <c r="F13" s="114"/>
      <c r="G13" s="117">
        <f>'Yr. 1'!G13+'Yr. 2'!G13+'Yr. 3'!G13+'Yr. 4'!G13+'Yr. 5'!G13</f>
        <v>0</v>
      </c>
      <c r="H13" s="153">
        <f>'Yr. 1'!H13+'Yr. 2'!H13+'Yr. 3'!H13+'Yr. 4'!H13+'Yr. 5'!H13</f>
        <v>0</v>
      </c>
    </row>
    <row r="14" spans="1:8" ht="12" customHeight="1">
      <c r="A14" s="152"/>
      <c r="B14" s="118" t="s">
        <v>78</v>
      </c>
      <c r="C14" s="247"/>
      <c r="D14" s="119"/>
      <c r="E14" s="116"/>
      <c r="F14" s="114"/>
      <c r="G14" s="213">
        <f>SUM(G1:G13)</f>
        <v>0</v>
      </c>
      <c r="H14" s="156">
        <f>SUM(H1:H13)</f>
        <v>0</v>
      </c>
    </row>
    <row r="15" spans="1:8" ht="12" customHeight="1">
      <c r="A15" s="152"/>
      <c r="B15" s="112" t="s">
        <v>79</v>
      </c>
      <c r="C15" s="248"/>
      <c r="D15" s="120"/>
      <c r="E15" s="114"/>
      <c r="F15" s="114"/>
      <c r="G15" s="237"/>
      <c r="H15" s="238"/>
    </row>
    <row r="16" spans="1:8" ht="12" customHeight="1">
      <c r="A16" s="152"/>
      <c r="B16" s="115" t="s">
        <v>101</v>
      </c>
      <c r="C16" s="246"/>
      <c r="D16" s="172">
        <f>'Yr. 1'!D16+'Yr. 2'!D16+'Yr. 3'!D16+'Yr. 4'!D16+'Yr. 5'!D16</f>
        <v>0</v>
      </c>
      <c r="E16" s="114"/>
      <c r="F16" s="114"/>
      <c r="G16" s="117">
        <f>'Yr. 1'!G16+'Yr. 2'!G16+'Yr. 3'!G16+'Yr. 4'!G16+'Yr. 5'!G16</f>
        <v>0</v>
      </c>
      <c r="H16" s="153">
        <f>'Yr. 1'!H16+'Yr. 2'!H16+'Yr. 3'!H16+'Yr. 4'!H16+'Yr. 5'!H16</f>
        <v>0</v>
      </c>
    </row>
    <row r="17" spans="1:8" ht="12" customHeight="1">
      <c r="A17" s="152"/>
      <c r="B17" s="115" t="s">
        <v>102</v>
      </c>
      <c r="C17" s="246" t="s">
        <v>80</v>
      </c>
      <c r="D17" s="172">
        <f>'Yr. 1'!D17+'Yr. 2'!D17+'Yr. 3'!D17+'Yr. 4'!D17+'Yr. 5'!D17</f>
        <v>0</v>
      </c>
      <c r="E17" s="114"/>
      <c r="F17" s="114"/>
      <c r="G17" s="117">
        <f>'Yr. 1'!G17+'Yr. 2'!G17+'Yr. 3'!G17+'Yr. 4'!G17+'Yr. 5'!G17</f>
        <v>0</v>
      </c>
      <c r="H17" s="153">
        <f>'Yr. 1'!H17+'Yr. 2'!H17+'Yr. 3'!H17+'Yr. 4'!H17+'Yr. 5'!H17</f>
        <v>0</v>
      </c>
    </row>
    <row r="18" spans="1:8" ht="12" customHeight="1">
      <c r="A18" s="152"/>
      <c r="B18" s="115" t="s">
        <v>103</v>
      </c>
      <c r="C18" s="246"/>
      <c r="D18" s="172">
        <f>'Yr. 1'!D18+'Yr. 2'!D18+'Yr. 3'!D18+'Yr. 4'!D18+'Yr. 5'!D18</f>
        <v>0</v>
      </c>
      <c r="E18" s="114"/>
      <c r="F18" s="114"/>
      <c r="G18" s="117">
        <f>'Yr. 1'!G18+'Yr. 2'!G18+'Yr. 3'!G18+'Yr. 4'!G18+'Yr. 5'!G18</f>
        <v>0</v>
      </c>
      <c r="H18" s="153">
        <f>'Yr. 1'!H18+'Yr. 2'!H18+'Yr. 3'!H18+'Yr. 4'!H18+'Yr. 5'!H18</f>
        <v>0</v>
      </c>
    </row>
    <row r="19" spans="1:8" ht="12" customHeight="1">
      <c r="A19" s="152"/>
      <c r="B19" s="115" t="s">
        <v>104</v>
      </c>
      <c r="C19" s="246" t="s">
        <v>80</v>
      </c>
      <c r="D19" s="172">
        <f>'Yr. 1'!D19+'Yr. 2'!D19+'Yr. 3'!D19+'Yr. 4'!D19+'Yr. 5'!D19</f>
        <v>0</v>
      </c>
      <c r="E19" s="114"/>
      <c r="F19" s="114"/>
      <c r="G19" s="117">
        <f>'Yr. 1'!G19+'Yr. 2'!G19+'Yr. 3'!G19+'Yr. 4'!G19+'Yr. 5'!G19</f>
        <v>0</v>
      </c>
      <c r="H19" s="153">
        <f>'Yr. 1'!H19+'Yr. 2'!H19+'Yr. 3'!H19+'Yr. 4'!H19+'Yr. 5'!H19</f>
        <v>0</v>
      </c>
    </row>
    <row r="20" spans="1:8" ht="12" customHeight="1">
      <c r="A20" s="152"/>
      <c r="B20" s="115" t="s">
        <v>16</v>
      </c>
      <c r="C20" s="246" t="s">
        <v>80</v>
      </c>
      <c r="D20" s="172">
        <f>'Yr. 1'!D20+'Yr. 2'!D20+'Yr. 3'!D20+'Yr. 4'!D20+'Yr. 5'!D20</f>
        <v>0</v>
      </c>
      <c r="E20" s="114"/>
      <c r="F20" s="114"/>
      <c r="G20" s="117">
        <f>'Yr. 1'!G20+'Yr. 2'!G20+'Yr. 3'!G20+'Yr. 4'!G20+'Yr. 5'!G20</f>
        <v>0</v>
      </c>
      <c r="H20" s="153">
        <f>'Yr. 1'!H20+'Yr. 2'!H20+'Yr. 3'!H20+'Yr. 4'!H20+'Yr. 5'!H20</f>
        <v>0</v>
      </c>
    </row>
    <row r="21" spans="1:8" ht="12" customHeight="1">
      <c r="A21" s="152"/>
      <c r="B21" s="115" t="s">
        <v>17</v>
      </c>
      <c r="C21" s="246" t="s">
        <v>80</v>
      </c>
      <c r="D21" s="172">
        <f>'Yr. 1'!D21+'Yr. 2'!D21+'Yr. 3'!D21+'Yr. 4'!D21+'Yr. 5'!D21</f>
        <v>0</v>
      </c>
      <c r="E21" s="114"/>
      <c r="F21" s="114"/>
      <c r="G21" s="117">
        <f>'Yr. 1'!G21+'Yr. 2'!G21+'Yr. 3'!G21+'Yr. 4'!G21+'Yr. 5'!G21</f>
        <v>0</v>
      </c>
      <c r="H21" s="153">
        <f>'Yr. 1'!H21+'Yr. 2'!H21+'Yr. 3'!H21+'Yr. 4'!H21+'Yr. 5'!H21</f>
        <v>0</v>
      </c>
    </row>
    <row r="22" spans="1:8" ht="12" customHeight="1">
      <c r="A22" s="152"/>
      <c r="B22" s="115" t="s">
        <v>18</v>
      </c>
      <c r="C22" s="246" t="s">
        <v>80</v>
      </c>
      <c r="D22" s="172">
        <f>'Yr. 1'!D22+'Yr. 2'!D22+'Yr. 3'!D22+'Yr. 4'!D22+'Yr. 5'!D22</f>
        <v>0</v>
      </c>
      <c r="E22" s="114"/>
      <c r="F22" s="114"/>
      <c r="G22" s="117">
        <f>'Yr. 1'!G22+'Yr. 2'!G22+'Yr. 3'!G22+'Yr. 4'!G22+'Yr. 5'!G22</f>
        <v>0</v>
      </c>
      <c r="H22" s="153">
        <f>'Yr. 1'!H22+'Yr. 2'!H22+'Yr. 3'!H22+'Yr. 4'!H22+'Yr. 5'!H22</f>
        <v>0</v>
      </c>
    </row>
    <row r="23" spans="1:8" ht="12" customHeight="1">
      <c r="A23" s="152"/>
      <c r="B23" s="115" t="s">
        <v>19</v>
      </c>
      <c r="C23" s="246" t="s">
        <v>80</v>
      </c>
      <c r="D23" s="172">
        <f>'Yr. 1'!D23+'Yr. 2'!D23+'Yr. 3'!D23+'Yr. 4'!D23+'Yr. 5'!D23</f>
        <v>0</v>
      </c>
      <c r="E23" s="114"/>
      <c r="F23" s="114"/>
      <c r="G23" s="117">
        <f>'Yr. 1'!G23+'Yr. 2'!G23+'Yr. 3'!G23+'Yr. 4'!G23+'Yr. 5'!G23</f>
        <v>0</v>
      </c>
      <c r="H23" s="153">
        <f>'Yr. 1'!H23+'Yr. 2'!H23+'Yr. 3'!H23+'Yr. 4'!H23+'Yr. 5'!H23</f>
        <v>0</v>
      </c>
    </row>
    <row r="24" spans="1:8" ht="12" customHeight="1">
      <c r="A24" s="154"/>
      <c r="B24" s="121" t="s">
        <v>81</v>
      </c>
      <c r="C24" s="122"/>
      <c r="D24" s="123"/>
      <c r="E24" s="123"/>
      <c r="F24" s="124" t="s">
        <v>80</v>
      </c>
      <c r="G24" s="214">
        <f>SUM(G14:G23)</f>
        <v>0</v>
      </c>
      <c r="H24" s="215">
        <f>SUM(H14:H23)</f>
        <v>0</v>
      </c>
    </row>
    <row r="25" spans="1:8" ht="12" customHeight="1">
      <c r="A25" s="155" t="s">
        <v>82</v>
      </c>
      <c r="B25" s="115"/>
      <c r="C25" s="114"/>
      <c r="D25" s="114"/>
      <c r="E25" s="125"/>
      <c r="F25" s="174" t="e">
        <f>+(G25+H25)/(G24+H24)</f>
        <v>#DIV/0!</v>
      </c>
      <c r="G25" s="117">
        <f>'Yr. 1'!G25+'Yr. 2'!G25+'Yr. 3'!G25+'Yr. 4'!G25+'Yr. 5'!G25</f>
        <v>0</v>
      </c>
      <c r="H25" s="153">
        <f>'Yr. 1'!H25+'Yr. 2'!H25+'Yr. 3'!H25+'Yr. 4'!H25+'Yr. 5'!H25</f>
        <v>0</v>
      </c>
    </row>
    <row r="26" spans="1:8" ht="12" customHeight="1">
      <c r="A26" s="157"/>
      <c r="B26" s="10" t="s">
        <v>20</v>
      </c>
      <c r="C26" s="11"/>
      <c r="D26" s="11"/>
      <c r="E26" s="11"/>
      <c r="F26" s="11"/>
      <c r="G26" s="217">
        <f>SUM(G24:G25)</f>
        <v>0</v>
      </c>
      <c r="H26" s="218">
        <f>SUM(H24:H25)</f>
        <v>0</v>
      </c>
    </row>
    <row r="27" spans="1:8" ht="11.1" customHeight="1">
      <c r="A27" s="152"/>
      <c r="B27" s="7"/>
      <c r="C27" s="3"/>
      <c r="D27" s="3"/>
      <c r="E27" s="3"/>
      <c r="F27" s="3"/>
      <c r="G27" s="223"/>
      <c r="H27" s="224"/>
    </row>
    <row r="28" spans="1:8" ht="12" customHeight="1">
      <c r="A28" s="158" t="s">
        <v>83</v>
      </c>
      <c r="B28" s="10"/>
      <c r="C28" s="11"/>
      <c r="D28" s="11"/>
      <c r="E28" s="11"/>
      <c r="F28" s="12"/>
      <c r="G28" s="219">
        <f>'Yr. 1'!G28+'Yr. 2'!G28+'Yr. 3'!G28+'Yr. 4'!G28+'Yr. 5'!G28</f>
        <v>0</v>
      </c>
      <c r="H28" s="220">
        <f>'Yr. 1'!H28+'Yr. 2'!H28+'Yr. 3'!H28+'Yr. 4'!H28+'Yr. 5'!H28</f>
        <v>0</v>
      </c>
    </row>
    <row r="29" spans="1:8" ht="9.75" customHeight="1">
      <c r="A29" s="146"/>
      <c r="B29" s="7"/>
      <c r="C29" s="3"/>
      <c r="D29" s="3"/>
      <c r="E29" s="3"/>
      <c r="F29" s="1"/>
      <c r="G29" s="221"/>
      <c r="H29" s="222"/>
    </row>
    <row r="30" spans="1:8" ht="12" customHeight="1">
      <c r="A30" s="158" t="s">
        <v>84</v>
      </c>
      <c r="B30" s="10"/>
      <c r="C30" s="11"/>
      <c r="D30" s="11"/>
      <c r="E30" s="11"/>
      <c r="F30" s="11"/>
      <c r="G30" s="219">
        <f>'Yr. 1'!G30+'Yr. 2'!G30+'Yr. 3'!G30+'Yr. 4'!G30+'Yr. 5'!G30</f>
        <v>0</v>
      </c>
      <c r="H30" s="220">
        <f>'Yr. 1'!H30+'Yr. 2'!H30+'Yr. 3'!H30+'Yr. 4'!H30+'Yr. 5'!H30</f>
        <v>0</v>
      </c>
    </row>
    <row r="31" spans="1:8" ht="9.75" customHeight="1">
      <c r="A31" s="146"/>
      <c r="B31" s="7"/>
      <c r="C31" s="3"/>
      <c r="D31" s="3"/>
      <c r="E31" s="3"/>
      <c r="F31" s="3"/>
      <c r="G31" s="221"/>
      <c r="H31" s="222"/>
    </row>
    <row r="32" spans="1:8" ht="12" customHeight="1">
      <c r="A32" s="159" t="s">
        <v>85</v>
      </c>
      <c r="B32" s="121"/>
      <c r="C32" s="123"/>
      <c r="D32" s="123"/>
      <c r="E32" s="123"/>
      <c r="F32" s="126"/>
      <c r="G32" s="225"/>
      <c r="H32" s="226"/>
    </row>
    <row r="33" spans="1:8" ht="12" customHeight="1">
      <c r="A33" s="152"/>
      <c r="B33" s="121" t="s">
        <v>86</v>
      </c>
      <c r="C33" s="123"/>
      <c r="D33" s="123"/>
      <c r="E33" s="123"/>
      <c r="F33" s="127" t="s">
        <v>80</v>
      </c>
      <c r="G33" s="128">
        <f>'Yr. 1'!G33+'Yr. 2'!G33+'Yr. 3'!G33+'Yr. 4'!G33+'Yr. 5'!G33</f>
        <v>0</v>
      </c>
      <c r="H33" s="160">
        <f>'Yr. 1'!H33+'Yr. 2'!H33+'Yr. 3'!H33+'Yr. 4'!H33+'Yr. 5'!H33</f>
        <v>0</v>
      </c>
    </row>
    <row r="34" spans="1:8" ht="12" customHeight="1">
      <c r="A34" s="152"/>
      <c r="B34" s="115" t="s">
        <v>87</v>
      </c>
      <c r="C34" s="114"/>
      <c r="D34" s="114"/>
      <c r="E34" s="114"/>
      <c r="F34" s="129" t="s">
        <v>80</v>
      </c>
      <c r="G34" s="117">
        <f>'Yr. 1'!G34+'Yr. 2'!G34+'Yr. 3'!G34+'Yr. 4'!G34+'Yr. 5'!G34</f>
        <v>0</v>
      </c>
      <c r="H34" s="153">
        <f>'Yr. 1'!H34+'Yr. 2'!H34+'Yr. 3'!H34+'Yr. 4'!H34+'Yr. 5'!H34</f>
        <v>0</v>
      </c>
    </row>
    <row r="35" spans="1:8" ht="12" customHeight="1">
      <c r="A35" s="152"/>
      <c r="B35" s="7" t="s">
        <v>88</v>
      </c>
      <c r="C35" s="3"/>
      <c r="D35" s="3"/>
      <c r="E35" s="3"/>
      <c r="F35" s="3"/>
      <c r="G35" s="223">
        <f>SUM(G33:G34)</f>
        <v>0</v>
      </c>
      <c r="H35" s="224">
        <f>SUM(H33:H34)</f>
        <v>0</v>
      </c>
    </row>
    <row r="36" spans="1:8" ht="9.75" customHeight="1">
      <c r="A36" s="161"/>
      <c r="B36" s="130"/>
      <c r="C36" s="131"/>
      <c r="D36" s="131"/>
      <c r="E36" s="131"/>
      <c r="F36" s="203"/>
      <c r="G36" s="244"/>
      <c r="H36" s="245"/>
    </row>
    <row r="37" spans="1:8" ht="12" customHeight="1">
      <c r="A37" s="158" t="s">
        <v>89</v>
      </c>
      <c r="B37" s="10"/>
      <c r="C37" s="11"/>
      <c r="D37" s="11"/>
      <c r="E37" s="11"/>
      <c r="F37" s="11"/>
      <c r="G37" s="219">
        <f>'Yr. 1'!G37+'Yr. 2'!G37+'Yr. 3'!G37+'Yr. 4'!G37+'Yr. 5'!G37</f>
        <v>0</v>
      </c>
      <c r="H37" s="220">
        <f>'Yr. 1'!H37+'Yr. 2'!H37+'Yr. 3'!H37+'Yr. 4'!H37+'Yr. 5'!H37</f>
        <v>0</v>
      </c>
    </row>
    <row r="38" spans="1:8" ht="9.75" customHeight="1">
      <c r="A38" s="146"/>
      <c r="B38" s="7"/>
      <c r="C38" s="3"/>
      <c r="D38" s="3"/>
      <c r="E38" s="3"/>
      <c r="F38" s="3"/>
      <c r="G38" s="221"/>
      <c r="H38" s="222"/>
    </row>
    <row r="39" spans="1:8" ht="12" customHeight="1">
      <c r="A39" s="159" t="s">
        <v>90</v>
      </c>
      <c r="B39" s="121"/>
      <c r="C39" s="123"/>
      <c r="D39" s="123"/>
      <c r="E39" s="123"/>
      <c r="F39" s="123"/>
      <c r="G39" s="227"/>
      <c r="H39" s="198"/>
    </row>
    <row r="40" spans="1:8" ht="12" customHeight="1">
      <c r="A40" s="152"/>
      <c r="B40" s="133">
        <f>+'Yr. 1'!B40</f>
        <v>1</v>
      </c>
      <c r="C40" s="114"/>
      <c r="D40" s="114"/>
      <c r="E40" s="114"/>
      <c r="F40" s="114" t="s">
        <v>80</v>
      </c>
      <c r="G40" s="117">
        <f>'Yr. 1'!G40+'Yr. 2'!G40+'Yr. 3'!G40+'Yr. 4'!G40+'Yr. 5'!G40</f>
        <v>0</v>
      </c>
      <c r="H40" s="153">
        <f>'Yr. 1'!H40+'Yr. 2'!H40+'Yr. 3'!H40+'Yr. 4'!H40+'Yr. 5'!H40</f>
        <v>0</v>
      </c>
    </row>
    <row r="41" spans="1:8" ht="12" customHeight="1">
      <c r="A41" s="152"/>
      <c r="B41" s="133">
        <f>+'Yr. 1'!B41</f>
        <v>2</v>
      </c>
      <c r="C41" s="114"/>
      <c r="D41" s="114"/>
      <c r="E41" s="114"/>
      <c r="F41" s="114"/>
      <c r="G41" s="117">
        <f>'Yr. 1'!G41+'Yr. 2'!G41+'Yr. 3'!G41+'Yr. 4'!G41+'Yr. 5'!G41</f>
        <v>0</v>
      </c>
      <c r="H41" s="153">
        <f>'Yr. 1'!H41+'Yr. 2'!H41+'Yr. 3'!H41+'Yr. 4'!H41+'Yr. 5'!H41</f>
        <v>0</v>
      </c>
    </row>
    <row r="42" spans="1:8" ht="12" customHeight="1">
      <c r="A42" s="152"/>
      <c r="B42" s="133">
        <v>3</v>
      </c>
      <c r="C42" s="114"/>
      <c r="D42" s="114"/>
      <c r="E42" s="114"/>
      <c r="F42" s="114"/>
      <c r="G42" s="117">
        <f>'Yr. 1'!G42+'Yr. 2'!G42+'Yr. 3'!G42+'Yr. 4'!G42+'Yr. 5'!G42</f>
        <v>0</v>
      </c>
      <c r="H42" s="153">
        <f>'Yr. 1'!H42+'Yr. 2'!H42+'Yr. 3'!H42+'Yr. 4'!H42+'Yr. 5'!H42</f>
        <v>0</v>
      </c>
    </row>
    <row r="43" spans="1:8" ht="12" customHeight="1">
      <c r="A43" s="152"/>
      <c r="B43" s="133">
        <v>4</v>
      </c>
      <c r="C43" s="114"/>
      <c r="D43" s="114"/>
      <c r="E43" s="114"/>
      <c r="F43" s="114"/>
      <c r="G43" s="117">
        <f>'Yr. 1'!G43+'Yr. 2'!G43+'Yr. 3'!G43+'Yr. 4'!G43+'Yr. 5'!G43</f>
        <v>0</v>
      </c>
      <c r="H43" s="153">
        <f>'Yr. 1'!H43+'Yr. 2'!H43+'Yr. 3'!H43+'Yr. 4'!H43+'Yr. 5'!H43</f>
        <v>0</v>
      </c>
    </row>
    <row r="44" spans="1:8" ht="12" customHeight="1">
      <c r="A44" s="152"/>
      <c r="B44" s="133">
        <v>5</v>
      </c>
      <c r="C44" s="114"/>
      <c r="D44" s="114"/>
      <c r="E44" s="114"/>
      <c r="F44" s="114"/>
      <c r="G44" s="117">
        <f>'Yr. 1'!G44+'Yr. 2'!G44+'Yr. 3'!G44+'Yr. 4'!G44+'Yr. 5'!G44</f>
        <v>0</v>
      </c>
      <c r="H44" s="153">
        <f>'Yr. 1'!H44+'Yr. 2'!H44+'Yr. 3'!H44+'Yr. 4'!H44+'Yr. 5'!H44</f>
        <v>0</v>
      </c>
    </row>
    <row r="45" spans="1:8" ht="12" customHeight="1">
      <c r="A45" s="152"/>
      <c r="B45" s="133">
        <v>6</v>
      </c>
      <c r="C45" s="114"/>
      <c r="D45" s="114"/>
      <c r="E45" s="114"/>
      <c r="F45" s="132"/>
      <c r="G45" s="117">
        <f>'Yr. 1'!G45+'Yr. 2'!G45+'Yr. 3'!G45+'Yr. 4'!G45+'Yr. 5'!G45</f>
        <v>0</v>
      </c>
      <c r="H45" s="153">
        <f>'Yr. 1'!H45+'Yr. 2'!H45+'Yr. 3'!H45+'Yr. 4'!H45+'Yr. 5'!H45</f>
        <v>0</v>
      </c>
    </row>
    <row r="46" spans="1:8" ht="12" customHeight="1">
      <c r="A46" s="152"/>
      <c r="B46" s="133">
        <v>7</v>
      </c>
      <c r="C46" s="114"/>
      <c r="D46" s="114"/>
      <c r="E46" s="114"/>
      <c r="F46" s="132"/>
      <c r="G46" s="117">
        <f>'Yr. 1'!G46+'Yr. 2'!G46+'Yr. 3'!G46+'Yr. 4'!G46+'Yr. 5'!G46</f>
        <v>0</v>
      </c>
      <c r="H46" s="153">
        <f>'Yr. 1'!H46+'Yr. 2'!H46+'Yr. 3'!H46+'Yr. 4'!H46+'Yr. 5'!H46</f>
        <v>0</v>
      </c>
    </row>
    <row r="47" spans="1:8" ht="12" customHeight="1">
      <c r="A47" s="152"/>
      <c r="B47" s="133">
        <v>8</v>
      </c>
      <c r="C47" s="134"/>
      <c r="D47" s="134"/>
      <c r="E47" s="134"/>
      <c r="F47" s="134"/>
      <c r="G47" s="117">
        <f>'Yr. 1'!G47+'Yr. 2'!G47+'Yr. 3'!G47+'Yr. 4'!G47+'Yr. 5'!G47</f>
        <v>0</v>
      </c>
      <c r="H47" s="153">
        <f>'Yr. 1'!H47+'Yr. 2'!H47+'Yr. 3'!H47+'Yr. 4'!H47+'Yr. 5'!H47</f>
        <v>0</v>
      </c>
    </row>
    <row r="48" spans="1:8" ht="12" customHeight="1">
      <c r="A48" s="152"/>
      <c r="B48" s="133">
        <v>9</v>
      </c>
      <c r="C48" s="114"/>
      <c r="D48" s="114"/>
      <c r="E48" s="114"/>
      <c r="F48" s="114"/>
      <c r="G48" s="117">
        <f>'Yr. 1'!G48+'Yr. 2'!G48+'Yr. 3'!G48+'Yr. 4'!G48+'Yr. 5'!G48</f>
        <v>0</v>
      </c>
      <c r="H48" s="153">
        <f>'Yr. 1'!H48+'Yr. 2'!H48+'Yr. 3'!H48+'Yr. 4'!H48+'Yr. 5'!H48</f>
        <v>0</v>
      </c>
    </row>
    <row r="49" spans="1:9" ht="12.75" customHeight="1">
      <c r="A49" s="152"/>
      <c r="B49" s="133">
        <v>10</v>
      </c>
      <c r="C49" s="114"/>
      <c r="D49" s="114"/>
      <c r="E49" s="114"/>
      <c r="F49" s="114"/>
      <c r="G49" s="117">
        <f>'Yr. 1'!G49+'Yr. 2'!G48+'Yr. 3'!G48+'Yr. 4'!G48+'Yr. 5'!G48</f>
        <v>0</v>
      </c>
      <c r="H49" s="153">
        <f>'Yr. 1'!H49+'Yr. 2'!H48+'Yr. 3'!H48+'Yr. 4'!H48+'Yr. 5'!H48</f>
        <v>0</v>
      </c>
    </row>
    <row r="50" spans="1:9" ht="12.75" customHeight="1">
      <c r="A50" s="152"/>
      <c r="B50" s="133">
        <v>11</v>
      </c>
      <c r="C50" s="114"/>
      <c r="D50" s="114"/>
      <c r="E50" s="114"/>
      <c r="F50" s="114"/>
      <c r="G50" s="117">
        <f>'Yr. 1'!G50+'Yr. 2'!G50+'Yr. 3'!G50+'Yr. 4'!G50+'Yr. 5'!G50</f>
        <v>0</v>
      </c>
      <c r="H50" s="153">
        <f>'Yr. 1'!H50+'Yr. 2'!H50+'Yr. 3'!H50+'Yr. 4'!H50+'Yr. 5'!H50</f>
        <v>0</v>
      </c>
    </row>
    <row r="51" spans="1:9" ht="12" customHeight="1">
      <c r="A51" s="157"/>
      <c r="B51" s="10" t="s">
        <v>10</v>
      </c>
      <c r="C51" s="11"/>
      <c r="D51" s="11"/>
      <c r="E51" s="11"/>
      <c r="F51" s="11"/>
      <c r="G51" s="217">
        <f>+SUM(G40:G50)</f>
        <v>0</v>
      </c>
      <c r="H51" s="218">
        <f>+SUM(H40:H50)</f>
        <v>0</v>
      </c>
    </row>
    <row r="52" spans="1:9" ht="0.75" customHeight="1">
      <c r="A52" s="162"/>
      <c r="B52" s="90"/>
      <c r="C52" s="91"/>
      <c r="D52" s="91"/>
      <c r="E52" s="91"/>
      <c r="F52" s="91"/>
      <c r="G52" s="228"/>
      <c r="H52" s="229"/>
    </row>
    <row r="53" spans="1:9" ht="0.75" customHeight="1">
      <c r="A53" s="157"/>
      <c r="B53" s="10"/>
      <c r="C53" s="11"/>
      <c r="D53" s="11"/>
      <c r="E53" s="11"/>
      <c r="F53" s="11"/>
      <c r="G53" s="217"/>
      <c r="H53" s="218"/>
    </row>
    <row r="54" spans="1:9" ht="12" customHeight="1">
      <c r="A54" s="158" t="s">
        <v>11</v>
      </c>
      <c r="B54" s="10"/>
      <c r="C54" s="11" t="s">
        <v>120</v>
      </c>
      <c r="D54" s="11"/>
      <c r="E54" s="11"/>
      <c r="F54" s="11"/>
      <c r="G54" s="230">
        <f>SUM(G51+G37+G35+G30+G28+G26)</f>
        <v>0</v>
      </c>
      <c r="H54" s="231">
        <f>SUM(H51+H37+H35+H30+H28+H26)</f>
        <v>0</v>
      </c>
    </row>
    <row r="55" spans="1:9" ht="12" customHeight="1">
      <c r="A55" s="146" t="s">
        <v>121</v>
      </c>
      <c r="B55" s="7"/>
      <c r="C55" s="163" t="s">
        <v>168</v>
      </c>
      <c r="D55" s="164" t="s">
        <v>169</v>
      </c>
      <c r="E55" s="164" t="s">
        <v>80</v>
      </c>
      <c r="F55" s="164"/>
      <c r="G55" s="232"/>
      <c r="H55" s="233"/>
    </row>
    <row r="56" spans="1:9" ht="12" customHeight="1">
      <c r="A56" s="165"/>
      <c r="B56" s="124" t="s">
        <v>122</v>
      </c>
      <c r="C56" s="451">
        <v>0.33800000000000002</v>
      </c>
      <c r="D56" s="254">
        <f>'Yr. 1'!D56+'Yr. 2'!D56+'Yr. 3'!D56+'Yr. 4'!D56+'Yr. 5'!D56</f>
        <v>0</v>
      </c>
      <c r="E56" s="169" t="s">
        <v>21</v>
      </c>
      <c r="F56" s="257">
        <f>'Yr. 1'!F56+'Yr. 2'!F56+'Yr. 3'!F56+'Yr. 4'!F56+'Yr. 5'!F56</f>
        <v>0</v>
      </c>
      <c r="G56" s="232"/>
      <c r="H56" s="233"/>
    </row>
    <row r="57" spans="1:9" ht="12" customHeight="1">
      <c r="A57" s="165"/>
      <c r="B57" s="170" t="s">
        <v>123</v>
      </c>
      <c r="C57" s="135">
        <v>0.26</v>
      </c>
      <c r="D57" s="254">
        <f>'Yr. 1'!D57+'Yr. 2'!D57+'Yr. 3'!D57+'Yr. 4'!D57+'Yr. 5'!D57</f>
        <v>0</v>
      </c>
      <c r="E57" s="171" t="s">
        <v>21</v>
      </c>
      <c r="F57" s="257">
        <f>'Yr. 1'!F57+'Yr. 2'!F57+'Yr. 3'!F57+'Yr. 4'!F57+'Yr. 5'!F57</f>
        <v>0</v>
      </c>
      <c r="G57" s="232"/>
      <c r="H57" s="233"/>
    </row>
    <row r="58" spans="1:9" ht="12" customHeight="1" thickBot="1">
      <c r="A58" s="157"/>
      <c r="B58" s="10" t="s">
        <v>80</v>
      </c>
      <c r="C58" s="642" t="s">
        <v>124</v>
      </c>
      <c r="D58" s="643"/>
      <c r="E58" s="14"/>
      <c r="F58" s="258">
        <f>SUM(F56:F57)</f>
        <v>0</v>
      </c>
      <c r="G58" s="217">
        <f>+'Yr. 1'!G58+'Yr. 2'!G58</f>
        <v>0</v>
      </c>
      <c r="H58" s="234">
        <f>+'Yr. 1'!H58+'Yr. 2'!H58</f>
        <v>0</v>
      </c>
    </row>
    <row r="59" spans="1:9" ht="15.75" customHeight="1">
      <c r="A59" s="166" t="s">
        <v>125</v>
      </c>
      <c r="B59" s="167"/>
      <c r="C59" s="168"/>
      <c r="D59" s="168"/>
      <c r="E59" s="168"/>
      <c r="F59" s="168"/>
      <c r="G59" s="235">
        <f>SUM(G54:G58)</f>
        <v>0</v>
      </c>
      <c r="H59" s="236">
        <f>SUM(H54:H58)</f>
        <v>0</v>
      </c>
    </row>
    <row r="60" spans="1:9" ht="20.100000000000001" customHeight="1">
      <c r="A60" s="452"/>
      <c r="B60" s="453"/>
      <c r="C60" s="453"/>
      <c r="D60" s="453"/>
      <c r="E60" s="453"/>
      <c r="F60" s="453"/>
      <c r="G60" s="453"/>
      <c r="H60" s="454" t="s">
        <v>213</v>
      </c>
      <c r="I60" s="455">
        <f>+H59-(G59/2)</f>
        <v>0</v>
      </c>
    </row>
    <row r="61" spans="1:9" ht="14.1" customHeight="1">
      <c r="A61" s="103"/>
      <c r="B61" s="104"/>
      <c r="C61" s="105"/>
      <c r="D61" s="105"/>
      <c r="E61" s="105"/>
      <c r="F61" s="105"/>
      <c r="G61" s="241"/>
      <c r="H61" s="241"/>
    </row>
    <row r="62" spans="1:9" ht="12" customHeight="1">
      <c r="A62" s="15"/>
      <c r="B62" s="13"/>
      <c r="C62" s="2"/>
      <c r="D62" s="2"/>
      <c r="E62" s="2"/>
      <c r="F62" s="2"/>
      <c r="G62" s="242"/>
      <c r="H62" s="242"/>
    </row>
    <row r="63" spans="1:9" ht="8.1" customHeight="1">
      <c r="A63" s="7" t="s">
        <v>80</v>
      </c>
      <c r="B63" s="3"/>
      <c r="C63" s="1" t="s">
        <v>80</v>
      </c>
      <c r="D63" s="1"/>
      <c r="E63" s="1"/>
      <c r="F63" s="3"/>
      <c r="G63" s="651" t="s">
        <v>22</v>
      </c>
      <c r="H63" s="652"/>
    </row>
    <row r="64" spans="1:9" ht="8.1" customHeight="1">
      <c r="A64" s="100"/>
      <c r="B64" s="98"/>
      <c r="C64" s="99"/>
      <c r="D64" s="3"/>
      <c r="E64" s="3"/>
      <c r="F64" s="3"/>
      <c r="G64" s="651" t="s">
        <v>98</v>
      </c>
      <c r="H64" s="652"/>
    </row>
    <row r="65" spans="1:8" ht="15.75" customHeight="1">
      <c r="A65" s="645" t="s">
        <v>23</v>
      </c>
      <c r="B65" s="646"/>
      <c r="C65" s="646"/>
      <c r="D65" s="646"/>
      <c r="E65" s="646"/>
      <c r="F65" s="646"/>
      <c r="G65" s="647"/>
      <c r="H65" s="647"/>
    </row>
    <row r="66" spans="1:8" ht="12" customHeight="1">
      <c r="A66" s="648" t="s">
        <v>25</v>
      </c>
      <c r="B66" s="649"/>
      <c r="C66" s="649"/>
      <c r="D66" s="649"/>
      <c r="E66" s="649"/>
      <c r="F66" s="649"/>
      <c r="G66" s="650"/>
      <c r="H66" s="650"/>
    </row>
    <row r="67" spans="1:8" ht="12" customHeight="1">
      <c r="A67" s="101"/>
      <c r="B67" s="3"/>
      <c r="C67" s="3"/>
      <c r="D67" s="3"/>
      <c r="E67" s="3"/>
      <c r="F67" s="3"/>
      <c r="G67" s="3"/>
      <c r="H67" s="3"/>
    </row>
    <row r="68" spans="1:8" ht="12" customHeight="1"/>
    <row r="69" spans="1:8" ht="14.1" customHeight="1">
      <c r="A69" s="644" t="s">
        <v>119</v>
      </c>
      <c r="B69" s="644"/>
      <c r="C69" s="644"/>
      <c r="D69" s="644"/>
      <c r="E69" s="644"/>
      <c r="F69" s="644"/>
      <c r="G69" s="644"/>
      <c r="H69" s="644"/>
    </row>
    <row r="70" spans="1:8" ht="12" customHeight="1"/>
    <row r="71" spans="1:8" ht="12" customHeight="1">
      <c r="A71" s="102"/>
      <c r="B71" s="102"/>
      <c r="C71" s="102"/>
      <c r="D71" s="102"/>
      <c r="E71" s="102"/>
      <c r="F71" s="102"/>
      <c r="G71" s="102"/>
      <c r="H71" s="102"/>
    </row>
    <row r="72" spans="1:8" ht="12" customHeight="1">
      <c r="B72" s="102" t="s">
        <v>127</v>
      </c>
      <c r="C72" s="102"/>
      <c r="D72" s="102"/>
      <c r="E72" s="102"/>
      <c r="F72" s="102"/>
      <c r="G72" s="102"/>
      <c r="H72" s="102"/>
    </row>
    <row r="73" spans="1:8" ht="12" customHeight="1">
      <c r="B73" s="102" t="s">
        <v>30</v>
      </c>
      <c r="C73" s="102"/>
      <c r="D73" s="102"/>
      <c r="E73" s="102"/>
      <c r="F73" s="102"/>
      <c r="G73" s="102"/>
      <c r="H73" s="102"/>
    </row>
    <row r="74" spans="1:8" ht="12" customHeight="1">
      <c r="B74" s="102" t="s">
        <v>31</v>
      </c>
      <c r="C74" s="102"/>
      <c r="D74" s="102"/>
      <c r="E74" s="102"/>
      <c r="F74" s="102"/>
      <c r="G74" s="102"/>
      <c r="H74" s="102"/>
    </row>
    <row r="75" spans="1:8" ht="12" customHeight="1">
      <c r="B75" s="102" t="s">
        <v>32</v>
      </c>
      <c r="C75" s="102"/>
      <c r="D75" s="102"/>
      <c r="E75" s="102"/>
      <c r="F75" s="102"/>
      <c r="G75" s="102"/>
      <c r="H75" s="102"/>
    </row>
    <row r="76" spans="1:8" ht="12" customHeight="1">
      <c r="B76" s="102" t="s">
        <v>33</v>
      </c>
      <c r="C76" s="102"/>
      <c r="D76" s="102"/>
      <c r="E76" s="102"/>
      <c r="F76" s="102"/>
      <c r="G76" s="102"/>
      <c r="H76" s="102"/>
    </row>
    <row r="77" spans="1:8" ht="12" customHeight="1">
      <c r="B77" s="102" t="s">
        <v>34</v>
      </c>
      <c r="C77" s="102"/>
      <c r="D77" s="102"/>
      <c r="E77" s="102"/>
      <c r="F77" s="102"/>
      <c r="G77" s="102"/>
      <c r="H77" s="102"/>
    </row>
    <row r="78" spans="1:8" ht="12" customHeight="1">
      <c r="B78" s="102" t="s">
        <v>35</v>
      </c>
      <c r="C78" s="102"/>
      <c r="D78" s="102"/>
      <c r="E78" s="102"/>
      <c r="F78" s="102"/>
      <c r="G78" s="102"/>
      <c r="H78" s="102"/>
    </row>
    <row r="79" spans="1:8" ht="12" customHeight="1">
      <c r="B79" s="102" t="s">
        <v>36</v>
      </c>
      <c r="C79" s="102"/>
      <c r="D79" s="102"/>
      <c r="E79" s="102"/>
      <c r="F79" s="102"/>
      <c r="G79" s="102"/>
      <c r="H79" s="102"/>
    </row>
    <row r="80" spans="1:8" ht="12" customHeight="1">
      <c r="B80" s="102" t="s">
        <v>37</v>
      </c>
      <c r="C80" s="102"/>
      <c r="D80" s="102"/>
      <c r="E80" s="102"/>
      <c r="F80" s="102"/>
      <c r="G80" s="102"/>
      <c r="H80" s="102"/>
    </row>
    <row r="81" spans="1:8" ht="12" customHeight="1">
      <c r="B81" s="102" t="s">
        <v>38</v>
      </c>
      <c r="C81" s="102"/>
      <c r="D81" s="102"/>
      <c r="E81" s="102"/>
      <c r="F81" s="102"/>
      <c r="G81" s="102"/>
      <c r="H81" s="102"/>
    </row>
    <row r="82" spans="1:8" ht="12" customHeight="1">
      <c r="B82" s="102" t="s">
        <v>39</v>
      </c>
      <c r="C82" s="102"/>
      <c r="D82" s="102"/>
      <c r="E82" s="102"/>
      <c r="F82" s="102"/>
      <c r="G82" s="102"/>
      <c r="H82" s="102"/>
    </row>
    <row r="83" spans="1:8" ht="12" customHeight="1">
      <c r="B83" s="102" t="s">
        <v>0</v>
      </c>
      <c r="C83" s="102"/>
      <c r="D83" s="102"/>
      <c r="E83" s="102"/>
      <c r="F83" s="102"/>
      <c r="G83" s="102"/>
      <c r="H83" s="102"/>
    </row>
    <row r="84" spans="1:8" ht="12" customHeight="1">
      <c r="B84" s="102" t="s">
        <v>46</v>
      </c>
      <c r="C84" s="102"/>
      <c r="D84" s="102"/>
      <c r="E84" s="102"/>
      <c r="F84" s="102"/>
      <c r="G84" s="102"/>
      <c r="H84" s="102"/>
    </row>
    <row r="85" spans="1:8" ht="12" customHeight="1">
      <c r="B85" s="102" t="s">
        <v>47</v>
      </c>
      <c r="C85" s="102"/>
      <c r="D85" s="102"/>
      <c r="E85" s="102"/>
      <c r="F85" s="102"/>
      <c r="G85" s="102"/>
      <c r="H85" s="102"/>
    </row>
    <row r="86" spans="1:8" ht="12" customHeight="1">
      <c r="B86" s="102" t="s">
        <v>13</v>
      </c>
      <c r="C86" s="102"/>
      <c r="D86" s="102"/>
      <c r="E86" s="102"/>
      <c r="F86" s="102"/>
      <c r="G86" s="102"/>
      <c r="H86" s="102"/>
    </row>
    <row r="87" spans="1:8" ht="12" customHeight="1">
      <c r="B87" s="102" t="s">
        <v>14</v>
      </c>
      <c r="C87" s="102"/>
      <c r="D87" s="102"/>
      <c r="E87" s="102"/>
      <c r="F87" s="102"/>
      <c r="G87" s="102"/>
      <c r="H87" s="102"/>
    </row>
    <row r="88" spans="1:8" ht="12" customHeight="1">
      <c r="B88" s="102" t="s">
        <v>15</v>
      </c>
      <c r="C88" s="102"/>
      <c r="D88" s="102"/>
      <c r="E88" s="102"/>
      <c r="F88" s="102"/>
      <c r="G88" s="102"/>
      <c r="H88" s="102"/>
    </row>
    <row r="89" spans="1:8" ht="12" customHeight="1">
      <c r="B89" s="102"/>
      <c r="C89" s="102"/>
      <c r="D89" s="102"/>
      <c r="E89" s="102"/>
      <c r="F89" s="102"/>
      <c r="G89" s="102"/>
      <c r="H89" s="102"/>
    </row>
    <row r="90" spans="1:8" ht="12" customHeight="1">
      <c r="B90" s="102" t="s">
        <v>62</v>
      </c>
      <c r="C90" s="102"/>
      <c r="D90" s="102"/>
      <c r="E90" s="102"/>
      <c r="F90" s="102"/>
      <c r="G90" s="102"/>
      <c r="H90" s="102"/>
    </row>
    <row r="91" spans="1:8" ht="12" customHeight="1">
      <c r="B91" s="102" t="s">
        <v>63</v>
      </c>
      <c r="C91" s="102"/>
      <c r="D91" s="102"/>
      <c r="E91" s="102"/>
      <c r="F91" s="102"/>
      <c r="G91" s="102"/>
      <c r="H91" s="102"/>
    </row>
    <row r="92" spans="1:8" ht="12" customHeight="1">
      <c r="B92" s="102" t="s">
        <v>64</v>
      </c>
      <c r="C92" s="102"/>
      <c r="D92" s="102"/>
      <c r="E92" s="102"/>
      <c r="F92" s="102"/>
      <c r="G92" s="102"/>
      <c r="H92" s="102"/>
    </row>
    <row r="93" spans="1:8" ht="12" customHeight="1">
      <c r="B93" s="102" t="s">
        <v>26</v>
      </c>
      <c r="C93" s="102"/>
      <c r="D93" s="102"/>
      <c r="E93" s="102"/>
      <c r="F93" s="102"/>
      <c r="G93" s="102"/>
      <c r="H93" s="102"/>
    </row>
    <row r="94" spans="1:8" ht="12" customHeight="1">
      <c r="B94" s="102" t="s">
        <v>27</v>
      </c>
      <c r="C94" s="102"/>
      <c r="D94" s="102"/>
      <c r="E94" s="102"/>
      <c r="F94" s="102"/>
      <c r="G94" s="102"/>
      <c r="H94" s="102"/>
    </row>
    <row r="95" spans="1:8" ht="12" customHeight="1">
      <c r="B95" s="102" t="s">
        <v>28</v>
      </c>
      <c r="C95" s="102"/>
      <c r="D95" s="102"/>
      <c r="E95" s="102"/>
      <c r="F95" s="102"/>
      <c r="G95" s="102"/>
      <c r="H95" s="102"/>
    </row>
    <row r="96" spans="1:8" ht="12" customHeight="1">
      <c r="A96" s="102"/>
      <c r="B96" s="102"/>
      <c r="C96" s="102"/>
      <c r="D96" s="102"/>
      <c r="E96" s="102"/>
      <c r="F96" s="102"/>
      <c r="G96" s="102"/>
      <c r="H96" s="102"/>
    </row>
    <row r="97" spans="1:8" ht="12" customHeight="1">
      <c r="A97" s="102"/>
      <c r="B97" s="102"/>
      <c r="C97" s="102"/>
      <c r="D97" s="102"/>
      <c r="E97" s="102"/>
      <c r="F97" s="102"/>
      <c r="G97" s="102"/>
      <c r="H97" s="102"/>
    </row>
    <row r="98" spans="1:8" ht="12" customHeight="1">
      <c r="A98" s="102"/>
      <c r="B98" s="102"/>
      <c r="C98" s="102"/>
      <c r="D98" s="102"/>
      <c r="E98" s="102"/>
      <c r="F98" s="102"/>
      <c r="G98" s="102"/>
      <c r="H98" s="102"/>
    </row>
    <row r="99" spans="1:8" ht="12" customHeight="1">
      <c r="A99" s="102"/>
      <c r="B99" s="102"/>
      <c r="C99" s="102"/>
      <c r="D99" s="102"/>
      <c r="E99" s="102"/>
      <c r="F99" s="102"/>
      <c r="G99" s="102"/>
      <c r="H99" s="102"/>
    </row>
    <row r="100" spans="1:8" ht="12" customHeight="1">
      <c r="A100" s="102"/>
      <c r="B100" s="102"/>
      <c r="C100" s="102"/>
      <c r="D100" s="102"/>
      <c r="E100" s="102"/>
      <c r="F100" s="102"/>
      <c r="G100" s="102"/>
      <c r="H100" s="102"/>
    </row>
    <row r="101" spans="1:8" ht="12" customHeight="1">
      <c r="A101" s="102"/>
      <c r="B101" s="102"/>
      <c r="C101" s="102"/>
      <c r="D101" s="102"/>
      <c r="E101" s="102"/>
      <c r="F101" s="102"/>
      <c r="G101" s="102"/>
      <c r="H101" s="102"/>
    </row>
    <row r="102" spans="1:8" ht="12" customHeight="1">
      <c r="A102" s="102"/>
      <c r="B102" s="102"/>
      <c r="C102" s="102"/>
      <c r="D102" s="102"/>
      <c r="E102" s="102"/>
      <c r="F102" s="102"/>
      <c r="G102" s="102"/>
      <c r="H102" s="102"/>
    </row>
    <row r="103" spans="1:8" ht="12" customHeight="1">
      <c r="A103" s="102"/>
      <c r="B103" s="102"/>
      <c r="C103" s="102"/>
      <c r="D103" s="102"/>
      <c r="E103" s="102"/>
      <c r="F103" s="102"/>
      <c r="G103" s="102"/>
      <c r="H103" s="102"/>
    </row>
    <row r="104" spans="1:8" ht="12" customHeight="1"/>
    <row r="105" spans="1:8" ht="12" customHeight="1"/>
    <row r="106" spans="1:8" ht="12" customHeight="1"/>
    <row r="107" spans="1:8" ht="12" customHeight="1"/>
    <row r="108" spans="1:8" ht="12" customHeight="1"/>
    <row r="109" spans="1:8" ht="12" customHeight="1"/>
    <row r="110" spans="1:8" ht="12" customHeight="1"/>
    <row r="111" spans="1:8" ht="12" customHeight="1"/>
    <row r="112" spans="1:8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</sheetData>
  <mergeCells count="13">
    <mergeCell ref="G8:H8"/>
    <mergeCell ref="C58:D58"/>
    <mergeCell ref="A69:H69"/>
    <mergeCell ref="A65:H65"/>
    <mergeCell ref="A66:H66"/>
    <mergeCell ref="G63:H63"/>
    <mergeCell ref="G64:H64"/>
    <mergeCell ref="A7:E7"/>
    <mergeCell ref="G2:H2"/>
    <mergeCell ref="G3:H3"/>
    <mergeCell ref="G1:H1"/>
    <mergeCell ref="A3:F3"/>
    <mergeCell ref="G6:H6"/>
  </mergeCells>
  <phoneticPr fontId="0" type="noConversion"/>
  <printOptions horizontalCentered="1"/>
  <pageMargins left="0.5" right="0.5" top="0.5" bottom="0" header="0.5" footer="0.5"/>
  <pageSetup orientation="portrait" horizontalDpi="4294967292" verticalDpi="4294967292" r:id="rId1"/>
  <headerFooter alignWithMargins="0"/>
  <rowBreaks count="1" manualBreakCount="1">
    <brk id="6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U225"/>
  <sheetViews>
    <sheetView workbookViewId="0">
      <selection activeCell="J34" sqref="J34"/>
    </sheetView>
  </sheetViews>
  <sheetFormatPr defaultColWidth="11.44140625" defaultRowHeight="13.2"/>
  <cols>
    <col min="1" max="1" width="3.44140625" customWidth="1"/>
    <col min="2" max="2" width="25.6640625" customWidth="1"/>
    <col min="5" max="5" width="0.109375" customWidth="1"/>
    <col min="6" max="6" width="6.6640625" customWidth="1"/>
    <col min="7" max="8" width="12.6640625" customWidth="1"/>
  </cols>
  <sheetData>
    <row r="1" spans="1:19" ht="9" customHeight="1">
      <c r="A1" s="137" t="s">
        <v>80</v>
      </c>
      <c r="B1" s="138"/>
      <c r="C1" s="139" t="s">
        <v>80</v>
      </c>
      <c r="D1" s="139"/>
      <c r="E1" s="139"/>
      <c r="F1" s="138"/>
      <c r="G1" s="635" t="s">
        <v>22</v>
      </c>
      <c r="H1" s="636"/>
    </row>
    <row r="2" spans="1:19" ht="9" customHeight="1">
      <c r="A2" s="140"/>
      <c r="B2" s="92"/>
      <c r="C2" s="141"/>
      <c r="D2" s="94"/>
      <c r="E2" s="94"/>
      <c r="F2" s="94"/>
      <c r="G2" s="633" t="s">
        <v>172</v>
      </c>
      <c r="H2" s="634"/>
    </row>
    <row r="3" spans="1:19" ht="18" customHeight="1">
      <c r="A3" s="637" t="s">
        <v>23</v>
      </c>
      <c r="B3" s="638"/>
      <c r="C3" s="638"/>
      <c r="D3" s="638"/>
      <c r="E3" s="638"/>
      <c r="F3" s="639"/>
      <c r="G3" s="633" t="s">
        <v>80</v>
      </c>
      <c r="H3" s="634"/>
    </row>
    <row r="4" spans="1:19" ht="8.1" customHeight="1">
      <c r="A4" s="142"/>
      <c r="B4" s="94"/>
      <c r="C4" s="94"/>
      <c r="D4" s="94"/>
      <c r="E4" s="94"/>
      <c r="F4" s="94"/>
      <c r="G4" s="93"/>
      <c r="H4" s="143"/>
    </row>
    <row r="5" spans="1:19" ht="8.1" customHeight="1">
      <c r="A5" s="144"/>
      <c r="B5" s="95"/>
      <c r="C5" s="95"/>
      <c r="D5" s="95"/>
      <c r="E5" s="95"/>
      <c r="F5" s="95"/>
      <c r="G5" s="96"/>
      <c r="H5" s="145"/>
    </row>
    <row r="6" spans="1:19" ht="12" customHeight="1">
      <c r="A6" s="146" t="s">
        <v>71</v>
      </c>
      <c r="B6" s="1"/>
      <c r="C6" s="3"/>
      <c r="D6" s="3"/>
      <c r="E6" s="3"/>
      <c r="F6" s="3"/>
      <c r="G6" s="655" t="s">
        <v>72</v>
      </c>
      <c r="H6" s="656"/>
    </row>
    <row r="7" spans="1:19" ht="12" customHeight="1">
      <c r="A7" s="653" t="s">
        <v>212</v>
      </c>
      <c r="B7" s="654"/>
      <c r="C7" s="654"/>
      <c r="D7" s="654"/>
      <c r="E7" s="654"/>
      <c r="F7" s="6"/>
      <c r="G7" s="107" t="s">
        <v>80</v>
      </c>
      <c r="H7" s="147"/>
    </row>
    <row r="8" spans="1:19" ht="12" customHeight="1">
      <c r="A8" s="146" t="s">
        <v>73</v>
      </c>
      <c r="B8" s="1"/>
      <c r="C8" s="3"/>
      <c r="D8" s="3"/>
      <c r="E8" s="3"/>
      <c r="F8" s="3"/>
      <c r="G8" s="655" t="s">
        <v>74</v>
      </c>
      <c r="H8" s="656"/>
    </row>
    <row r="9" spans="1:19" ht="12" customHeight="1">
      <c r="A9" s="148"/>
      <c r="B9" s="4"/>
      <c r="C9" s="5"/>
      <c r="D9" s="5"/>
      <c r="E9" s="6"/>
      <c r="F9" s="6"/>
      <c r="G9" s="8" t="s">
        <v>223</v>
      </c>
      <c r="H9" s="149" t="s">
        <v>222</v>
      </c>
    </row>
    <row r="10" spans="1:19" ht="12" customHeight="1">
      <c r="A10" s="150" t="s">
        <v>75</v>
      </c>
      <c r="B10" s="108"/>
      <c r="C10" s="109" t="s">
        <v>76</v>
      </c>
      <c r="D10" s="110"/>
      <c r="E10" s="110"/>
      <c r="F10" s="110"/>
      <c r="G10" s="111"/>
      <c r="H10" s="151"/>
    </row>
    <row r="11" spans="1:19" ht="12" customHeight="1">
      <c r="A11" s="152"/>
      <c r="B11" s="112" t="s">
        <v>77</v>
      </c>
      <c r="C11" s="205" t="s">
        <v>12</v>
      </c>
      <c r="D11" s="206" t="s">
        <v>24</v>
      </c>
      <c r="E11" s="113"/>
      <c r="F11" s="114"/>
      <c r="G11" s="212" t="s">
        <v>2</v>
      </c>
      <c r="H11" s="207" t="s">
        <v>3</v>
      </c>
    </row>
    <row r="12" spans="1:19" ht="12" customHeight="1">
      <c r="A12" s="152"/>
      <c r="B12" s="115" t="s">
        <v>99</v>
      </c>
      <c r="C12" s="246"/>
      <c r="D12" s="172">
        <f>+'Yr 1 Worksheet'!E9+'Yr 1 Worksheet'!H9</f>
        <v>0</v>
      </c>
      <c r="E12" s="116"/>
      <c r="F12" s="114"/>
      <c r="G12" s="172">
        <f>+'Yr 1 Worksheet'!F9</f>
        <v>0</v>
      </c>
      <c r="H12" s="172">
        <f>+'Yr 1 Worksheet'!I9</f>
        <v>0</v>
      </c>
    </row>
    <row r="13" spans="1:19" ht="12" customHeight="1">
      <c r="A13" s="152"/>
      <c r="B13" s="115" t="s">
        <v>100</v>
      </c>
      <c r="C13" s="246"/>
      <c r="D13" s="460">
        <f>+'Yr 1 Worksheet'!E10+'Yr 1 Worksheet'!H10</f>
        <v>0</v>
      </c>
      <c r="E13" s="116"/>
      <c r="F13" s="114"/>
      <c r="G13" s="172">
        <f>+'Yr 1 Worksheet'!F10</f>
        <v>0</v>
      </c>
      <c r="H13" s="172">
        <f>+'Yr 1 Worksheet'!I10</f>
        <v>0</v>
      </c>
    </row>
    <row r="14" spans="1:19" ht="12" customHeight="1">
      <c r="A14" s="152"/>
      <c r="B14" s="118" t="s">
        <v>78</v>
      </c>
      <c r="C14" s="247"/>
      <c r="D14" s="119"/>
      <c r="E14" s="116"/>
      <c r="F14" s="114"/>
      <c r="G14" s="213">
        <f>SUM(G1:G13)</f>
        <v>0</v>
      </c>
      <c r="H14" s="156">
        <f>SUM(H1:H13)</f>
        <v>0</v>
      </c>
      <c r="I14" s="97"/>
      <c r="J14" s="97"/>
      <c r="M14" s="97"/>
      <c r="N14" s="97"/>
      <c r="O14" s="97"/>
      <c r="P14" s="97"/>
      <c r="Q14" s="97"/>
      <c r="R14" s="97"/>
      <c r="S14" s="97"/>
    </row>
    <row r="15" spans="1:19" ht="12" customHeight="1">
      <c r="A15" s="152"/>
      <c r="B15" s="112" t="s">
        <v>79</v>
      </c>
      <c r="C15" s="248"/>
      <c r="D15" s="120"/>
      <c r="E15" s="114"/>
      <c r="F15" s="114"/>
      <c r="G15" s="237"/>
      <c r="H15" s="238"/>
      <c r="I15" s="97"/>
      <c r="J15" s="97"/>
      <c r="M15" s="97"/>
      <c r="N15" s="97"/>
      <c r="O15" s="97"/>
      <c r="P15" s="97"/>
      <c r="Q15" s="97"/>
      <c r="R15" s="97"/>
      <c r="S15" s="97"/>
    </row>
    <row r="16" spans="1:19" ht="12" customHeight="1">
      <c r="A16" s="152"/>
      <c r="B16" s="115" t="s">
        <v>101</v>
      </c>
      <c r="C16" s="246"/>
      <c r="D16" s="172">
        <f>+'Yr 1 Worksheet'!E13+'Yr 1 Worksheet'!H13</f>
        <v>0</v>
      </c>
      <c r="E16" s="114"/>
      <c r="F16" s="114"/>
      <c r="G16" s="117">
        <f>+'Yr 1 Worksheet'!F12+'Yr 1 Worksheet'!F11+'Yr 1 Worksheet'!F13</f>
        <v>0</v>
      </c>
      <c r="H16" s="117">
        <f>+'Yr 1 Worksheet'!I12+'Yr 1 Worksheet'!I11+'Yr 1 Worksheet'!I13</f>
        <v>0</v>
      </c>
      <c r="I16" s="97"/>
      <c r="J16" s="97"/>
      <c r="M16" s="97"/>
      <c r="N16" s="97"/>
      <c r="O16" s="97"/>
      <c r="P16" s="97"/>
      <c r="Q16" s="97"/>
      <c r="R16" s="97"/>
      <c r="S16" s="97"/>
    </row>
    <row r="17" spans="1:21" ht="12" customHeight="1">
      <c r="A17" s="152"/>
      <c r="B17" s="115" t="s">
        <v>102</v>
      </c>
      <c r="C17" s="246">
        <v>0</v>
      </c>
      <c r="D17" s="172">
        <v>0</v>
      </c>
      <c r="E17" s="114"/>
      <c r="F17" s="114"/>
      <c r="G17" s="117">
        <v>0</v>
      </c>
      <c r="H17" s="153">
        <v>0</v>
      </c>
      <c r="I17" s="97"/>
      <c r="J17" s="97"/>
      <c r="M17" s="97"/>
      <c r="N17" s="97"/>
      <c r="O17" s="97"/>
      <c r="P17" s="97"/>
      <c r="Q17" s="97"/>
      <c r="R17" s="97"/>
      <c r="S17" s="97"/>
    </row>
    <row r="18" spans="1:21" ht="12" customHeight="1">
      <c r="A18" s="152"/>
      <c r="B18" s="115" t="s">
        <v>103</v>
      </c>
      <c r="C18" s="246"/>
      <c r="D18" s="172">
        <f>'Yr 1 Worksheet'!E14+'Yr 1 Worksheet'!H14+'Yr 1 Worksheet'!H15+'Yr 1 Worksheet'!E15</f>
        <v>0</v>
      </c>
      <c r="E18" s="114"/>
      <c r="F18" s="114"/>
      <c r="G18" s="117">
        <f>++'Yr 1 Worksheet'!F15+'Yr 1 Worksheet'!F14</f>
        <v>0</v>
      </c>
      <c r="H18" s="153">
        <v>0</v>
      </c>
      <c r="I18" s="97"/>
      <c r="J18" s="97"/>
      <c r="M18" s="97"/>
      <c r="N18" s="97"/>
      <c r="O18" s="97"/>
      <c r="P18" s="97"/>
      <c r="Q18" s="97"/>
      <c r="R18" s="97"/>
      <c r="S18" s="97"/>
    </row>
    <row r="19" spans="1:21" ht="12" customHeight="1">
      <c r="A19" s="152"/>
      <c r="B19" s="115" t="s">
        <v>104</v>
      </c>
      <c r="C19" s="246">
        <v>0</v>
      </c>
      <c r="D19" s="172">
        <v>0</v>
      </c>
      <c r="E19" s="114"/>
      <c r="F19" s="114"/>
      <c r="G19" s="117">
        <v>0</v>
      </c>
      <c r="H19" s="153">
        <v>0</v>
      </c>
      <c r="I19" s="97"/>
      <c r="J19" s="97"/>
      <c r="M19" s="97"/>
      <c r="N19" s="97"/>
      <c r="O19" s="97"/>
      <c r="P19" s="97"/>
      <c r="Q19" s="97"/>
      <c r="R19" s="97"/>
      <c r="S19" s="97"/>
    </row>
    <row r="20" spans="1:21" ht="12" customHeight="1">
      <c r="A20" s="152"/>
      <c r="B20" s="115" t="s">
        <v>16</v>
      </c>
      <c r="C20" s="246">
        <v>0</v>
      </c>
      <c r="D20" s="172">
        <v>0</v>
      </c>
      <c r="E20" s="114"/>
      <c r="F20" s="114"/>
      <c r="G20" s="117">
        <v>0</v>
      </c>
      <c r="H20" s="153">
        <v>0</v>
      </c>
      <c r="I20" s="97"/>
      <c r="J20" s="97"/>
      <c r="M20" s="97"/>
      <c r="N20" s="97"/>
      <c r="O20" s="97"/>
      <c r="P20" s="97"/>
      <c r="Q20" s="97"/>
      <c r="R20" s="97"/>
      <c r="S20" s="97"/>
    </row>
    <row r="21" spans="1:21" ht="12" customHeight="1">
      <c r="A21" s="152"/>
      <c r="B21" s="115" t="s">
        <v>17</v>
      </c>
      <c r="C21" s="246">
        <v>0</v>
      </c>
      <c r="D21" s="172">
        <v>0</v>
      </c>
      <c r="E21" s="114"/>
      <c r="F21" s="114"/>
      <c r="G21" s="117">
        <v>0</v>
      </c>
      <c r="H21" s="153">
        <v>0</v>
      </c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</row>
    <row r="22" spans="1:21" ht="12" customHeight="1">
      <c r="A22" s="152"/>
      <c r="B22" s="115" t="s">
        <v>18</v>
      </c>
      <c r="C22" s="246">
        <v>0</v>
      </c>
      <c r="D22" s="172">
        <v>0</v>
      </c>
      <c r="E22" s="114"/>
      <c r="F22" s="114"/>
      <c r="G22" s="117">
        <v>0</v>
      </c>
      <c r="H22" s="153">
        <v>0</v>
      </c>
    </row>
    <row r="23" spans="1:21" ht="12" customHeight="1">
      <c r="A23" s="152"/>
      <c r="B23" s="173" t="s">
        <v>19</v>
      </c>
      <c r="C23" s="249">
        <v>0</v>
      </c>
      <c r="D23" s="172">
        <v>0</v>
      </c>
      <c r="E23" s="114"/>
      <c r="F23" s="114"/>
      <c r="G23" s="117">
        <v>0</v>
      </c>
      <c r="H23" s="153">
        <v>0</v>
      </c>
    </row>
    <row r="24" spans="1:21" ht="12" customHeight="1">
      <c r="A24" s="154"/>
      <c r="B24" s="121" t="s">
        <v>81</v>
      </c>
      <c r="C24" s="122"/>
      <c r="D24" s="123"/>
      <c r="E24" s="123"/>
      <c r="F24" s="124" t="s">
        <v>80</v>
      </c>
      <c r="G24" s="214">
        <f>SUM(G14:G23)</f>
        <v>0</v>
      </c>
      <c r="H24" s="215">
        <f>SUM(H14:H23)</f>
        <v>0</v>
      </c>
    </row>
    <row r="25" spans="1:21" ht="12" customHeight="1">
      <c r="A25" s="155" t="s">
        <v>82</v>
      </c>
      <c r="B25" s="115"/>
      <c r="C25" s="114"/>
      <c r="D25" s="114"/>
      <c r="E25" s="125"/>
      <c r="F25" s="261" t="e">
        <f>+(G25+H25)/(G24+H24)</f>
        <v>#DIV/0!</v>
      </c>
      <c r="G25" s="216">
        <f>+'Yr 1 Worksheet'!F18</f>
        <v>0</v>
      </c>
      <c r="H25" s="216">
        <f>+'Yr 1 Worksheet'!I18</f>
        <v>0</v>
      </c>
    </row>
    <row r="26" spans="1:21" ht="12" customHeight="1">
      <c r="A26" s="157"/>
      <c r="B26" s="10" t="s">
        <v>20</v>
      </c>
      <c r="C26" s="11"/>
      <c r="D26" s="11"/>
      <c r="E26" s="11"/>
      <c r="F26" s="11"/>
      <c r="G26" s="217">
        <f>SUM(G24:G25)</f>
        <v>0</v>
      </c>
      <c r="H26" s="218">
        <f>SUM(H24:H25)</f>
        <v>0</v>
      </c>
    </row>
    <row r="27" spans="1:21" ht="9.75" customHeight="1">
      <c r="A27" s="152"/>
      <c r="B27" s="7"/>
      <c r="C27" s="3"/>
      <c r="D27" s="3"/>
      <c r="E27" s="3"/>
      <c r="F27" s="3"/>
      <c r="G27" s="223"/>
      <c r="H27" s="224"/>
    </row>
    <row r="28" spans="1:21" ht="12" customHeight="1">
      <c r="A28" s="158" t="s">
        <v>83</v>
      </c>
      <c r="B28" s="10"/>
      <c r="C28" s="11"/>
      <c r="D28" s="11"/>
      <c r="E28" s="11"/>
      <c r="F28" s="12"/>
      <c r="G28" s="219">
        <v>0</v>
      </c>
      <c r="H28" s="220">
        <v>0</v>
      </c>
    </row>
    <row r="29" spans="1:21" ht="9.75" customHeight="1">
      <c r="A29" s="146"/>
      <c r="B29" s="7"/>
      <c r="C29" s="3"/>
      <c r="D29" s="3"/>
      <c r="E29" s="3"/>
      <c r="F29" s="1"/>
      <c r="G29" s="221"/>
      <c r="H29" s="222"/>
    </row>
    <row r="30" spans="1:21" ht="12" customHeight="1">
      <c r="A30" s="158" t="s">
        <v>84</v>
      </c>
      <c r="B30" s="10"/>
      <c r="C30" s="11"/>
      <c r="D30" s="11"/>
      <c r="E30" s="11"/>
      <c r="F30" s="11"/>
      <c r="G30" s="219">
        <f>+'Yr 1 Worksheet'!F20</f>
        <v>0</v>
      </c>
      <c r="H30" s="220">
        <f>+'Yr 1 Worksheet'!I20</f>
        <v>0</v>
      </c>
    </row>
    <row r="31" spans="1:21" ht="9.75" customHeight="1">
      <c r="A31" s="146"/>
      <c r="B31" s="7"/>
      <c r="C31" s="3"/>
      <c r="D31" s="3"/>
      <c r="E31" s="3"/>
      <c r="F31" s="3"/>
      <c r="G31" s="221"/>
      <c r="H31" s="222"/>
    </row>
    <row r="32" spans="1:21" ht="12" customHeight="1">
      <c r="A32" s="159" t="s">
        <v>85</v>
      </c>
      <c r="B32" s="121"/>
      <c r="C32" s="123"/>
      <c r="D32" s="123"/>
      <c r="E32" s="123"/>
      <c r="F32" s="126"/>
      <c r="G32" s="225"/>
      <c r="H32" s="226"/>
    </row>
    <row r="33" spans="1:8" ht="12" customHeight="1">
      <c r="A33" s="152"/>
      <c r="B33" s="121" t="s">
        <v>86</v>
      </c>
      <c r="C33" s="123"/>
      <c r="D33" s="123"/>
      <c r="E33" s="123"/>
      <c r="F33" s="127" t="s">
        <v>80</v>
      </c>
      <c r="G33" s="128">
        <f>+'Yr 1 Worksheet'!F22</f>
        <v>0</v>
      </c>
      <c r="H33" s="160">
        <f>+'Yr 1 Worksheet'!I22</f>
        <v>0</v>
      </c>
    </row>
    <row r="34" spans="1:8" ht="12" customHeight="1">
      <c r="A34" s="152"/>
      <c r="B34" s="115" t="s">
        <v>87</v>
      </c>
      <c r="C34" s="114"/>
      <c r="D34" s="114"/>
      <c r="E34" s="114"/>
      <c r="F34" s="129" t="s">
        <v>80</v>
      </c>
      <c r="G34" s="117">
        <v>0</v>
      </c>
      <c r="H34" s="153">
        <v>0</v>
      </c>
    </row>
    <row r="35" spans="1:8" ht="12" customHeight="1">
      <c r="A35" s="157"/>
      <c r="B35" s="10" t="s">
        <v>88</v>
      </c>
      <c r="C35" s="11"/>
      <c r="D35" s="11"/>
      <c r="E35" s="11"/>
      <c r="F35" s="11"/>
      <c r="G35" s="217">
        <f>SUM(G33:G34)</f>
        <v>0</v>
      </c>
      <c r="H35" s="218">
        <f>SUM(H33:H34)</f>
        <v>0</v>
      </c>
    </row>
    <row r="36" spans="1:8" ht="9.75" customHeight="1">
      <c r="A36" s="152"/>
      <c r="B36" s="7"/>
      <c r="C36" s="3"/>
      <c r="D36" s="3"/>
      <c r="E36" s="3"/>
      <c r="F36" s="204"/>
      <c r="G36" s="239"/>
      <c r="H36" s="240"/>
    </row>
    <row r="37" spans="1:8" ht="12" customHeight="1">
      <c r="A37" s="158" t="s">
        <v>89</v>
      </c>
      <c r="B37" s="10"/>
      <c r="C37" s="11"/>
      <c r="D37" s="11"/>
      <c r="E37" s="11"/>
      <c r="F37" s="11"/>
      <c r="G37" s="219">
        <f>+'Yr 1 Worksheet'!F28</f>
        <v>0</v>
      </c>
      <c r="H37" s="220">
        <f>+'Yr 1 Worksheet'!I28</f>
        <v>0</v>
      </c>
    </row>
    <row r="38" spans="1:8" ht="9.75" customHeight="1">
      <c r="A38" s="146"/>
      <c r="B38" s="7"/>
      <c r="C38" s="3"/>
      <c r="D38" s="3"/>
      <c r="E38" s="3"/>
      <c r="F38" s="3"/>
      <c r="G38" s="221"/>
      <c r="H38" s="222"/>
    </row>
    <row r="39" spans="1:8" ht="12" customHeight="1">
      <c r="A39" s="146" t="s">
        <v>90</v>
      </c>
      <c r="B39" s="7"/>
      <c r="C39" s="3"/>
      <c r="D39" s="3"/>
      <c r="E39" s="3"/>
      <c r="F39" s="3"/>
      <c r="G39" s="232"/>
      <c r="H39" s="233"/>
    </row>
    <row r="40" spans="1:8" ht="12" customHeight="1">
      <c r="A40" s="152"/>
      <c r="B40" s="133">
        <v>1</v>
      </c>
      <c r="C40" s="123"/>
      <c r="D40" s="123"/>
      <c r="E40" s="123"/>
      <c r="F40" s="123" t="s">
        <v>80</v>
      </c>
      <c r="G40" s="128">
        <f>+'Yr 1 Worksheet'!F30</f>
        <v>0</v>
      </c>
      <c r="H40" s="160">
        <f>+'Yr 1 Worksheet'!I30</f>
        <v>0</v>
      </c>
    </row>
    <row r="41" spans="1:8" ht="12" customHeight="1">
      <c r="A41" s="152"/>
      <c r="B41" s="133">
        <v>2</v>
      </c>
      <c r="C41" s="114"/>
      <c r="D41" s="114"/>
      <c r="E41" s="114"/>
      <c r="F41" s="114"/>
      <c r="G41" s="117">
        <f>+'Yr 1 Worksheet'!F31</f>
        <v>0</v>
      </c>
      <c r="H41" s="153"/>
    </row>
    <row r="42" spans="1:8" ht="12" customHeight="1">
      <c r="A42" s="152"/>
      <c r="B42" s="133">
        <v>3</v>
      </c>
      <c r="C42" s="114"/>
      <c r="D42" s="114"/>
      <c r="E42" s="114"/>
      <c r="F42" s="114"/>
      <c r="G42" s="117">
        <v>0</v>
      </c>
      <c r="H42" s="153">
        <v>0</v>
      </c>
    </row>
    <row r="43" spans="1:8" ht="12" customHeight="1">
      <c r="A43" s="152"/>
      <c r="B43" s="133">
        <v>4</v>
      </c>
      <c r="C43" s="114"/>
      <c r="D43" s="114"/>
      <c r="E43" s="114"/>
      <c r="F43" s="114"/>
      <c r="G43" s="117">
        <v>0</v>
      </c>
      <c r="H43" s="153">
        <v>0</v>
      </c>
    </row>
    <row r="44" spans="1:8" ht="12" customHeight="1">
      <c r="A44" s="152"/>
      <c r="B44" s="133">
        <v>5</v>
      </c>
      <c r="C44" s="114"/>
      <c r="D44" s="114"/>
      <c r="E44" s="114"/>
      <c r="F44" s="114"/>
      <c r="G44" s="117">
        <v>0</v>
      </c>
      <c r="H44" s="153">
        <v>0</v>
      </c>
    </row>
    <row r="45" spans="1:8" ht="12" customHeight="1">
      <c r="A45" s="152"/>
      <c r="B45" s="133">
        <v>6</v>
      </c>
      <c r="C45" s="114"/>
      <c r="D45" s="114"/>
      <c r="E45" s="114"/>
      <c r="F45" s="132"/>
      <c r="G45" s="117">
        <v>0</v>
      </c>
      <c r="H45" s="153">
        <v>0</v>
      </c>
    </row>
    <row r="46" spans="1:8" ht="12" customHeight="1">
      <c r="A46" s="152"/>
      <c r="B46" s="133">
        <v>7</v>
      </c>
      <c r="C46" s="114"/>
      <c r="D46" s="114"/>
      <c r="E46" s="114"/>
      <c r="F46" s="132"/>
      <c r="G46" s="117">
        <v>0</v>
      </c>
      <c r="H46" s="153">
        <v>0</v>
      </c>
    </row>
    <row r="47" spans="1:8" ht="12" customHeight="1">
      <c r="A47" s="152"/>
      <c r="B47" s="133">
        <v>8</v>
      </c>
      <c r="C47" s="134"/>
      <c r="D47" s="134"/>
      <c r="E47" s="134"/>
      <c r="F47" s="134"/>
      <c r="G47" s="117">
        <v>0</v>
      </c>
      <c r="H47" s="153">
        <v>0</v>
      </c>
    </row>
    <row r="48" spans="1:8" ht="12" customHeight="1">
      <c r="A48" s="152"/>
      <c r="B48" s="133">
        <v>9</v>
      </c>
      <c r="C48" s="114"/>
      <c r="D48" s="114"/>
      <c r="E48" s="114"/>
      <c r="F48" s="114"/>
      <c r="G48" s="117">
        <v>0</v>
      </c>
      <c r="H48" s="153">
        <v>0</v>
      </c>
    </row>
    <row r="49" spans="1:9" ht="12" customHeight="1">
      <c r="A49" s="152"/>
      <c r="B49" s="133">
        <v>10</v>
      </c>
      <c r="C49" s="114"/>
      <c r="D49" s="114"/>
      <c r="E49" s="114"/>
      <c r="F49" s="114"/>
      <c r="G49" s="117">
        <v>0</v>
      </c>
      <c r="H49" s="153">
        <v>0</v>
      </c>
    </row>
    <row r="50" spans="1:9" ht="12" customHeight="1">
      <c r="A50" s="152"/>
      <c r="B50" s="133">
        <v>11</v>
      </c>
      <c r="C50" s="114"/>
      <c r="D50" s="114"/>
      <c r="E50" s="114"/>
      <c r="F50" s="114"/>
      <c r="G50" s="117">
        <v>0</v>
      </c>
      <c r="H50" s="153">
        <v>0</v>
      </c>
    </row>
    <row r="51" spans="1:9" ht="12" customHeight="1">
      <c r="A51" s="157"/>
      <c r="B51" s="10" t="s">
        <v>10</v>
      </c>
      <c r="C51" s="11"/>
      <c r="D51" s="11"/>
      <c r="E51" s="11"/>
      <c r="F51" s="11"/>
      <c r="G51" s="217">
        <f>+SUM(G40:G50)</f>
        <v>0</v>
      </c>
      <c r="H51" s="218">
        <f>+SUM(H40:H50)</f>
        <v>0</v>
      </c>
    </row>
    <row r="52" spans="1:9" ht="0.75" customHeight="1">
      <c r="A52" s="162"/>
      <c r="B52" s="90"/>
      <c r="C52" s="91"/>
      <c r="D52" s="91"/>
      <c r="E52" s="91"/>
      <c r="F52" s="91"/>
      <c r="G52" s="228"/>
      <c r="H52" s="229"/>
    </row>
    <row r="53" spans="1:9" ht="0.75" customHeight="1">
      <c r="A53" s="157"/>
      <c r="B53" s="10"/>
      <c r="C53" s="11"/>
      <c r="D53" s="11"/>
      <c r="E53" s="11"/>
      <c r="F53" s="11"/>
      <c r="G53" s="217"/>
      <c r="H53" s="218"/>
    </row>
    <row r="54" spans="1:9" ht="12" customHeight="1">
      <c r="A54" s="158" t="s">
        <v>11</v>
      </c>
      <c r="B54" s="10"/>
      <c r="C54" s="11" t="s">
        <v>120</v>
      </c>
      <c r="D54" s="11"/>
      <c r="E54" s="11"/>
      <c r="F54" s="11"/>
      <c r="G54" s="230">
        <f>SUM(G51+G37+G35+G30+G28+G26)</f>
        <v>0</v>
      </c>
      <c r="H54" s="231">
        <f>SUM(H51+H37+H35+H30+H28+H26)</f>
        <v>0</v>
      </c>
    </row>
    <row r="55" spans="1:9" ht="12" customHeight="1">
      <c r="A55" s="146" t="s">
        <v>121</v>
      </c>
      <c r="B55" s="7"/>
      <c r="C55" s="163" t="s">
        <v>168</v>
      </c>
      <c r="D55" s="164" t="s">
        <v>169</v>
      </c>
      <c r="E55" s="164" t="s">
        <v>80</v>
      </c>
      <c r="F55" s="164"/>
      <c r="G55" s="232"/>
      <c r="H55" s="233"/>
    </row>
    <row r="56" spans="1:9" ht="12" customHeight="1">
      <c r="A56" s="165"/>
      <c r="B56" s="124" t="s">
        <v>122</v>
      </c>
      <c r="C56" s="451">
        <v>0.33800000000000002</v>
      </c>
      <c r="D56" s="136"/>
      <c r="E56" s="169" t="s">
        <v>21</v>
      </c>
      <c r="F56" s="450">
        <f>D56*C56</f>
        <v>0</v>
      </c>
      <c r="G56" s="232"/>
      <c r="H56" s="233"/>
    </row>
    <row r="57" spans="1:9" ht="12" customHeight="1">
      <c r="A57" s="165"/>
      <c r="B57" s="170" t="s">
        <v>123</v>
      </c>
      <c r="C57" s="135">
        <v>0.26</v>
      </c>
      <c r="D57" s="136"/>
      <c r="E57" s="171" t="s">
        <v>21</v>
      </c>
      <c r="F57" s="450">
        <f>D57*C57</f>
        <v>0</v>
      </c>
      <c r="G57" s="232"/>
      <c r="H57" s="233"/>
    </row>
    <row r="58" spans="1:9" ht="12" customHeight="1" thickBot="1">
      <c r="A58" s="157"/>
      <c r="B58" s="10" t="s">
        <v>80</v>
      </c>
      <c r="C58" s="642" t="s">
        <v>124</v>
      </c>
      <c r="D58" s="643"/>
      <c r="E58" s="14"/>
      <c r="F58" s="256">
        <f>SUM(F56:F57)</f>
        <v>0</v>
      </c>
      <c r="G58" s="259">
        <f>+'Yr 1 Worksheet'!F43</f>
        <v>0</v>
      </c>
      <c r="H58" s="259">
        <f>+'Yr 1 Worksheet'!I43</f>
        <v>0</v>
      </c>
      <c r="I58" s="243">
        <f>+H58+G58</f>
        <v>0</v>
      </c>
    </row>
    <row r="59" spans="1:9" ht="15.75" customHeight="1">
      <c r="A59" s="166" t="s">
        <v>125</v>
      </c>
      <c r="B59" s="167"/>
      <c r="C59" s="168"/>
      <c r="D59" s="168"/>
      <c r="E59" s="168"/>
      <c r="F59" s="168"/>
      <c r="G59" s="235">
        <f>SUM(G54:G58)</f>
        <v>0</v>
      </c>
      <c r="H59" s="236">
        <f>SUM(H54:H58)</f>
        <v>0</v>
      </c>
    </row>
    <row r="60" spans="1:9" ht="14.1" customHeight="1">
      <c r="A60" s="103"/>
      <c r="B60" s="104"/>
      <c r="C60" s="105"/>
      <c r="D60" s="105"/>
      <c r="E60" s="105"/>
      <c r="F60" s="105"/>
      <c r="G60" s="241"/>
      <c r="H60" s="241"/>
    </row>
    <row r="61" spans="1:9" ht="14.1" customHeight="1">
      <c r="A61" s="263"/>
      <c r="B61" s="262"/>
      <c r="C61" s="262"/>
      <c r="D61" s="262"/>
      <c r="E61" s="262"/>
      <c r="F61" s="262"/>
      <c r="G61" s="449"/>
      <c r="H61" s="449"/>
    </row>
    <row r="62" spans="1:9" ht="12" customHeight="1">
      <c r="A62" s="15"/>
      <c r="B62" s="13"/>
      <c r="C62" s="2"/>
      <c r="D62" s="2"/>
      <c r="E62" s="2"/>
      <c r="F62" s="2"/>
      <c r="G62" s="242"/>
      <c r="H62" s="242"/>
    </row>
    <row r="63" spans="1:9">
      <c r="G63" s="243"/>
      <c r="H63" s="243"/>
    </row>
    <row r="64" spans="1:9">
      <c r="G64" s="243"/>
      <c r="H64" s="243"/>
    </row>
    <row r="65" spans="7:8">
      <c r="G65" s="243"/>
      <c r="H65" s="243"/>
    </row>
    <row r="66" spans="7:8">
      <c r="G66" s="243"/>
      <c r="H66" s="243"/>
    </row>
    <row r="67" spans="7:8">
      <c r="G67" s="243"/>
      <c r="H67" s="243"/>
    </row>
    <row r="68" spans="7:8">
      <c r="G68" s="243"/>
      <c r="H68" s="243"/>
    </row>
    <row r="69" spans="7:8">
      <c r="G69" s="243"/>
      <c r="H69" s="243"/>
    </row>
    <row r="70" spans="7:8">
      <c r="G70" s="243"/>
      <c r="H70" s="243"/>
    </row>
    <row r="71" spans="7:8">
      <c r="G71" s="243"/>
      <c r="H71" s="243"/>
    </row>
    <row r="72" spans="7:8">
      <c r="G72" s="243"/>
      <c r="H72" s="243"/>
    </row>
    <row r="73" spans="7:8">
      <c r="G73" s="243"/>
      <c r="H73" s="243"/>
    </row>
    <row r="74" spans="7:8">
      <c r="G74" s="243"/>
      <c r="H74" s="243"/>
    </row>
    <row r="75" spans="7:8">
      <c r="G75" s="243"/>
      <c r="H75" s="243"/>
    </row>
    <row r="76" spans="7:8">
      <c r="G76" s="243"/>
      <c r="H76" s="243"/>
    </row>
    <row r="77" spans="7:8">
      <c r="G77" s="243"/>
      <c r="H77" s="243"/>
    </row>
    <row r="78" spans="7:8">
      <c r="G78" s="243"/>
      <c r="H78" s="243"/>
    </row>
    <row r="79" spans="7:8">
      <c r="G79" s="243"/>
      <c r="H79" s="243"/>
    </row>
    <row r="80" spans="7:8">
      <c r="G80" s="243"/>
      <c r="H80" s="243"/>
    </row>
    <row r="81" spans="7:8">
      <c r="G81" s="243"/>
      <c r="H81" s="243"/>
    </row>
    <row r="82" spans="7:8">
      <c r="G82" s="243"/>
      <c r="H82" s="243"/>
    </row>
    <row r="83" spans="7:8">
      <c r="G83" s="243"/>
      <c r="H83" s="243"/>
    </row>
    <row r="84" spans="7:8">
      <c r="G84" s="243"/>
      <c r="H84" s="243"/>
    </row>
    <row r="85" spans="7:8">
      <c r="G85" s="243"/>
      <c r="H85" s="243"/>
    </row>
    <row r="86" spans="7:8">
      <c r="G86" s="243"/>
      <c r="H86" s="243"/>
    </row>
    <row r="87" spans="7:8">
      <c r="G87" s="243"/>
      <c r="H87" s="243"/>
    </row>
    <row r="88" spans="7:8">
      <c r="G88" s="243"/>
      <c r="H88" s="243"/>
    </row>
    <row r="89" spans="7:8">
      <c r="G89" s="243"/>
      <c r="H89" s="243"/>
    </row>
    <row r="90" spans="7:8">
      <c r="G90" s="243"/>
      <c r="H90" s="243"/>
    </row>
    <row r="91" spans="7:8">
      <c r="G91" s="243"/>
      <c r="H91" s="243"/>
    </row>
    <row r="92" spans="7:8">
      <c r="G92" s="243"/>
      <c r="H92" s="243"/>
    </row>
    <row r="93" spans="7:8">
      <c r="G93" s="243"/>
      <c r="H93" s="243"/>
    </row>
    <row r="94" spans="7:8">
      <c r="G94" s="243"/>
      <c r="H94" s="243"/>
    </row>
    <row r="95" spans="7:8">
      <c r="G95" s="243"/>
      <c r="H95" s="243"/>
    </row>
    <row r="96" spans="7:8">
      <c r="G96" s="243"/>
      <c r="H96" s="243"/>
    </row>
    <row r="97" spans="7:8">
      <c r="G97" s="243"/>
      <c r="H97" s="243"/>
    </row>
    <row r="98" spans="7:8">
      <c r="G98" s="243"/>
      <c r="H98" s="243"/>
    </row>
    <row r="99" spans="7:8">
      <c r="G99" s="243"/>
      <c r="H99" s="243"/>
    </row>
    <row r="100" spans="7:8">
      <c r="G100" s="243"/>
      <c r="H100" s="243"/>
    </row>
    <row r="101" spans="7:8">
      <c r="G101" s="243"/>
      <c r="H101" s="243"/>
    </row>
    <row r="102" spans="7:8">
      <c r="G102" s="243"/>
      <c r="H102" s="243"/>
    </row>
    <row r="103" spans="7:8">
      <c r="G103" s="243"/>
      <c r="H103" s="243"/>
    </row>
    <row r="104" spans="7:8">
      <c r="G104" s="243"/>
      <c r="H104" s="243"/>
    </row>
    <row r="105" spans="7:8">
      <c r="G105" s="243"/>
      <c r="H105" s="243"/>
    </row>
    <row r="106" spans="7:8">
      <c r="G106" s="243"/>
      <c r="H106" s="243"/>
    </row>
    <row r="107" spans="7:8">
      <c r="G107" s="243"/>
      <c r="H107" s="243"/>
    </row>
    <row r="108" spans="7:8">
      <c r="G108" s="243"/>
      <c r="H108" s="243"/>
    </row>
    <row r="109" spans="7:8">
      <c r="G109" s="243"/>
      <c r="H109" s="243"/>
    </row>
    <row r="110" spans="7:8">
      <c r="G110" s="243"/>
      <c r="H110" s="243"/>
    </row>
    <row r="111" spans="7:8">
      <c r="G111" s="243"/>
      <c r="H111" s="243"/>
    </row>
    <row r="112" spans="7:8">
      <c r="G112" s="243"/>
      <c r="H112" s="243"/>
    </row>
    <row r="113" spans="7:8">
      <c r="G113" s="243"/>
      <c r="H113" s="243"/>
    </row>
    <row r="114" spans="7:8">
      <c r="G114" s="243"/>
      <c r="H114" s="243"/>
    </row>
    <row r="115" spans="7:8">
      <c r="G115" s="243"/>
      <c r="H115" s="243"/>
    </row>
    <row r="116" spans="7:8">
      <c r="G116" s="243"/>
      <c r="H116" s="243"/>
    </row>
    <row r="117" spans="7:8">
      <c r="G117" s="243"/>
      <c r="H117" s="243"/>
    </row>
    <row r="118" spans="7:8">
      <c r="G118" s="243"/>
      <c r="H118" s="243"/>
    </row>
    <row r="119" spans="7:8">
      <c r="G119" s="243"/>
      <c r="H119" s="243"/>
    </row>
    <row r="120" spans="7:8">
      <c r="G120" s="243"/>
      <c r="H120" s="243"/>
    </row>
    <row r="121" spans="7:8">
      <c r="G121" s="243"/>
      <c r="H121" s="243"/>
    </row>
    <row r="122" spans="7:8">
      <c r="G122" s="243"/>
      <c r="H122" s="243"/>
    </row>
    <row r="123" spans="7:8">
      <c r="G123" s="243"/>
      <c r="H123" s="243"/>
    </row>
    <row r="124" spans="7:8">
      <c r="G124" s="243"/>
      <c r="H124" s="243"/>
    </row>
    <row r="125" spans="7:8">
      <c r="G125" s="243"/>
      <c r="H125" s="243"/>
    </row>
    <row r="126" spans="7:8">
      <c r="G126" s="243"/>
      <c r="H126" s="243"/>
    </row>
    <row r="127" spans="7:8">
      <c r="G127" s="243"/>
      <c r="H127" s="243"/>
    </row>
    <row r="128" spans="7:8">
      <c r="G128" s="243"/>
      <c r="H128" s="243"/>
    </row>
    <row r="129" spans="7:8">
      <c r="G129" s="243"/>
      <c r="H129" s="243"/>
    </row>
    <row r="130" spans="7:8">
      <c r="G130" s="243"/>
      <c r="H130" s="243"/>
    </row>
    <row r="131" spans="7:8">
      <c r="G131" s="243"/>
      <c r="H131" s="243"/>
    </row>
    <row r="132" spans="7:8">
      <c r="G132" s="243"/>
      <c r="H132" s="243"/>
    </row>
    <row r="133" spans="7:8">
      <c r="G133" s="243"/>
      <c r="H133" s="243"/>
    </row>
    <row r="134" spans="7:8">
      <c r="G134" s="243"/>
      <c r="H134" s="243"/>
    </row>
    <row r="135" spans="7:8">
      <c r="G135" s="243"/>
      <c r="H135" s="243"/>
    </row>
    <row r="136" spans="7:8">
      <c r="G136" s="243"/>
      <c r="H136" s="243"/>
    </row>
    <row r="137" spans="7:8">
      <c r="G137" s="243"/>
      <c r="H137" s="243"/>
    </row>
    <row r="138" spans="7:8">
      <c r="G138" s="243"/>
      <c r="H138" s="243"/>
    </row>
    <row r="139" spans="7:8">
      <c r="G139" s="243"/>
      <c r="H139" s="243"/>
    </row>
    <row r="140" spans="7:8">
      <c r="G140" s="243"/>
      <c r="H140" s="243"/>
    </row>
    <row r="141" spans="7:8">
      <c r="G141" s="243"/>
      <c r="H141" s="243"/>
    </row>
    <row r="142" spans="7:8">
      <c r="G142" s="243"/>
      <c r="H142" s="243"/>
    </row>
    <row r="143" spans="7:8">
      <c r="G143" s="243"/>
      <c r="H143" s="243"/>
    </row>
    <row r="144" spans="7:8">
      <c r="G144" s="243"/>
      <c r="H144" s="243"/>
    </row>
    <row r="145" spans="7:8">
      <c r="G145" s="243"/>
      <c r="H145" s="243"/>
    </row>
    <row r="146" spans="7:8">
      <c r="G146" s="243"/>
      <c r="H146" s="243"/>
    </row>
    <row r="147" spans="7:8">
      <c r="G147" s="243"/>
      <c r="H147" s="243"/>
    </row>
    <row r="148" spans="7:8">
      <c r="G148" s="243"/>
      <c r="H148" s="243"/>
    </row>
    <row r="149" spans="7:8">
      <c r="G149" s="243"/>
      <c r="H149" s="243"/>
    </row>
    <row r="150" spans="7:8">
      <c r="G150" s="243"/>
      <c r="H150" s="243"/>
    </row>
    <row r="151" spans="7:8">
      <c r="G151" s="243"/>
      <c r="H151" s="243"/>
    </row>
    <row r="152" spans="7:8">
      <c r="G152" s="243"/>
      <c r="H152" s="243"/>
    </row>
    <row r="153" spans="7:8">
      <c r="G153" s="243"/>
      <c r="H153" s="243"/>
    </row>
    <row r="154" spans="7:8">
      <c r="G154" s="243"/>
      <c r="H154" s="243"/>
    </row>
    <row r="155" spans="7:8">
      <c r="G155" s="243"/>
      <c r="H155" s="243"/>
    </row>
    <row r="156" spans="7:8">
      <c r="G156" s="243"/>
      <c r="H156" s="243"/>
    </row>
    <row r="157" spans="7:8">
      <c r="G157" s="243"/>
      <c r="H157" s="243"/>
    </row>
    <row r="158" spans="7:8">
      <c r="G158" s="243"/>
      <c r="H158" s="243"/>
    </row>
    <row r="159" spans="7:8">
      <c r="G159" s="243"/>
      <c r="H159" s="243"/>
    </row>
    <row r="160" spans="7:8">
      <c r="G160" s="243"/>
      <c r="H160" s="243"/>
    </row>
    <row r="161" spans="7:8">
      <c r="G161" s="243"/>
      <c r="H161" s="243"/>
    </row>
    <row r="162" spans="7:8">
      <c r="G162" s="243"/>
      <c r="H162" s="243"/>
    </row>
    <row r="163" spans="7:8">
      <c r="G163" s="243"/>
      <c r="H163" s="243"/>
    </row>
    <row r="164" spans="7:8">
      <c r="G164" s="243"/>
      <c r="H164" s="243"/>
    </row>
    <row r="165" spans="7:8">
      <c r="G165" s="243"/>
      <c r="H165" s="243"/>
    </row>
    <row r="166" spans="7:8">
      <c r="G166" s="243"/>
      <c r="H166" s="243"/>
    </row>
    <row r="167" spans="7:8">
      <c r="G167" s="243"/>
      <c r="H167" s="243"/>
    </row>
    <row r="168" spans="7:8">
      <c r="G168" s="243"/>
      <c r="H168" s="243"/>
    </row>
    <row r="169" spans="7:8">
      <c r="G169" s="243"/>
      <c r="H169" s="243"/>
    </row>
    <row r="170" spans="7:8">
      <c r="G170" s="243"/>
      <c r="H170" s="243"/>
    </row>
    <row r="171" spans="7:8">
      <c r="G171" s="243"/>
      <c r="H171" s="243"/>
    </row>
    <row r="172" spans="7:8">
      <c r="G172" s="243"/>
      <c r="H172" s="243"/>
    </row>
    <row r="173" spans="7:8">
      <c r="G173" s="243"/>
      <c r="H173" s="243"/>
    </row>
    <row r="174" spans="7:8">
      <c r="G174" s="243"/>
      <c r="H174" s="243"/>
    </row>
    <row r="175" spans="7:8">
      <c r="G175" s="243"/>
      <c r="H175" s="243"/>
    </row>
    <row r="176" spans="7:8">
      <c r="G176" s="243"/>
      <c r="H176" s="243"/>
    </row>
    <row r="177" spans="7:8">
      <c r="G177" s="243"/>
      <c r="H177" s="243"/>
    </row>
    <row r="178" spans="7:8">
      <c r="G178" s="243"/>
      <c r="H178" s="243"/>
    </row>
    <row r="179" spans="7:8">
      <c r="G179" s="243"/>
      <c r="H179" s="243"/>
    </row>
    <row r="180" spans="7:8">
      <c r="G180" s="243"/>
      <c r="H180" s="243"/>
    </row>
    <row r="181" spans="7:8">
      <c r="G181" s="243"/>
      <c r="H181" s="243"/>
    </row>
    <row r="182" spans="7:8">
      <c r="G182" s="243"/>
      <c r="H182" s="243"/>
    </row>
    <row r="183" spans="7:8">
      <c r="G183" s="243"/>
      <c r="H183" s="243"/>
    </row>
    <row r="184" spans="7:8">
      <c r="G184" s="243"/>
      <c r="H184" s="243"/>
    </row>
    <row r="185" spans="7:8">
      <c r="G185" s="243"/>
      <c r="H185" s="243"/>
    </row>
    <row r="186" spans="7:8">
      <c r="G186" s="243"/>
      <c r="H186" s="243"/>
    </row>
    <row r="187" spans="7:8">
      <c r="G187" s="243"/>
      <c r="H187" s="243"/>
    </row>
    <row r="188" spans="7:8">
      <c r="G188" s="243"/>
      <c r="H188" s="243"/>
    </row>
    <row r="189" spans="7:8">
      <c r="G189" s="243"/>
      <c r="H189" s="243"/>
    </row>
    <row r="190" spans="7:8">
      <c r="G190" s="243"/>
      <c r="H190" s="243"/>
    </row>
    <row r="191" spans="7:8">
      <c r="G191" s="243"/>
      <c r="H191" s="243"/>
    </row>
    <row r="192" spans="7:8">
      <c r="G192" s="243"/>
      <c r="H192" s="243"/>
    </row>
    <row r="193" spans="7:8">
      <c r="G193" s="243"/>
      <c r="H193" s="243"/>
    </row>
    <row r="194" spans="7:8">
      <c r="G194" s="243"/>
      <c r="H194" s="243"/>
    </row>
    <row r="195" spans="7:8">
      <c r="G195" s="243"/>
      <c r="H195" s="243"/>
    </row>
    <row r="196" spans="7:8">
      <c r="G196" s="243"/>
      <c r="H196" s="243"/>
    </row>
    <row r="197" spans="7:8">
      <c r="G197" s="243"/>
      <c r="H197" s="243"/>
    </row>
    <row r="198" spans="7:8">
      <c r="G198" s="243"/>
      <c r="H198" s="243"/>
    </row>
    <row r="199" spans="7:8">
      <c r="G199" s="243"/>
      <c r="H199" s="243"/>
    </row>
    <row r="200" spans="7:8">
      <c r="G200" s="243"/>
      <c r="H200" s="243"/>
    </row>
    <row r="201" spans="7:8">
      <c r="G201" s="243"/>
      <c r="H201" s="243"/>
    </row>
    <row r="202" spans="7:8">
      <c r="G202" s="243"/>
      <c r="H202" s="243"/>
    </row>
    <row r="203" spans="7:8">
      <c r="G203" s="243"/>
      <c r="H203" s="243"/>
    </row>
    <row r="204" spans="7:8">
      <c r="G204" s="243"/>
      <c r="H204" s="243"/>
    </row>
    <row r="205" spans="7:8">
      <c r="G205" s="243"/>
      <c r="H205" s="243"/>
    </row>
    <row r="206" spans="7:8">
      <c r="G206" s="243"/>
      <c r="H206" s="243"/>
    </row>
    <row r="207" spans="7:8">
      <c r="G207" s="243"/>
      <c r="H207" s="243"/>
    </row>
    <row r="208" spans="7:8">
      <c r="G208" s="243"/>
      <c r="H208" s="243"/>
    </row>
    <row r="209" spans="7:8">
      <c r="G209" s="243"/>
      <c r="H209" s="243"/>
    </row>
    <row r="210" spans="7:8">
      <c r="G210" s="243"/>
      <c r="H210" s="243"/>
    </row>
    <row r="211" spans="7:8">
      <c r="G211" s="243"/>
      <c r="H211" s="243"/>
    </row>
    <row r="212" spans="7:8">
      <c r="G212" s="243"/>
      <c r="H212" s="243"/>
    </row>
    <row r="213" spans="7:8">
      <c r="G213" s="243"/>
      <c r="H213" s="243"/>
    </row>
    <row r="214" spans="7:8">
      <c r="G214" s="243"/>
      <c r="H214" s="243"/>
    </row>
    <row r="215" spans="7:8">
      <c r="G215" s="243"/>
      <c r="H215" s="243"/>
    </row>
    <row r="216" spans="7:8">
      <c r="G216" s="243"/>
      <c r="H216" s="243"/>
    </row>
    <row r="217" spans="7:8">
      <c r="G217" s="243"/>
      <c r="H217" s="243"/>
    </row>
    <row r="218" spans="7:8">
      <c r="G218" s="243"/>
      <c r="H218" s="243"/>
    </row>
    <row r="219" spans="7:8">
      <c r="G219" s="243"/>
      <c r="H219" s="243"/>
    </row>
    <row r="220" spans="7:8">
      <c r="G220" s="243"/>
      <c r="H220" s="243"/>
    </row>
    <row r="221" spans="7:8">
      <c r="G221" s="243"/>
      <c r="H221" s="243"/>
    </row>
    <row r="222" spans="7:8">
      <c r="G222" s="243"/>
      <c r="H222" s="243"/>
    </row>
    <row r="223" spans="7:8">
      <c r="G223" s="243"/>
      <c r="H223" s="243"/>
    </row>
    <row r="224" spans="7:8">
      <c r="G224" s="243"/>
      <c r="H224" s="243"/>
    </row>
    <row r="225" spans="7:8">
      <c r="G225" s="243"/>
      <c r="H225" s="243"/>
    </row>
  </sheetData>
  <mergeCells count="8">
    <mergeCell ref="A7:E7"/>
    <mergeCell ref="C58:D58"/>
    <mergeCell ref="G1:H1"/>
    <mergeCell ref="G2:H2"/>
    <mergeCell ref="A3:F3"/>
    <mergeCell ref="G3:H3"/>
    <mergeCell ref="G8:H8"/>
    <mergeCell ref="G6:H6"/>
  </mergeCells>
  <phoneticPr fontId="0" type="noConversion"/>
  <printOptions horizontalCentered="1"/>
  <pageMargins left="0.5" right="0.5" top="0.5" bottom="0" header="0.5" footer="0.5"/>
  <pageSetup orientation="portrait" horizontalDpi="4294967292" verticalDpi="4294967292" r:id="rId1"/>
  <headerFooter alignWithMargins="0">
    <oddFooter>&amp;C]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workbookViewId="0">
      <selection activeCell="G2" sqref="G2:H2"/>
    </sheetView>
  </sheetViews>
  <sheetFormatPr defaultColWidth="11.44140625" defaultRowHeight="13.2"/>
  <cols>
    <col min="1" max="1" width="3.44140625" customWidth="1"/>
    <col min="2" max="2" width="25.6640625" customWidth="1"/>
    <col min="5" max="5" width="1.6640625" hidden="1" customWidth="1"/>
    <col min="6" max="6" width="6.6640625" customWidth="1"/>
    <col min="7" max="8" width="12.6640625" customWidth="1"/>
  </cols>
  <sheetData>
    <row r="1" spans="1:19" ht="9" customHeight="1">
      <c r="A1" s="137" t="s">
        <v>80</v>
      </c>
      <c r="B1" s="138"/>
      <c r="C1" s="139" t="s">
        <v>80</v>
      </c>
      <c r="D1" s="139"/>
      <c r="E1" s="139"/>
      <c r="F1" s="138"/>
      <c r="G1" s="635" t="s">
        <v>22</v>
      </c>
      <c r="H1" s="636"/>
    </row>
    <row r="2" spans="1:19" ht="9" customHeight="1">
      <c r="A2" s="140"/>
      <c r="B2" s="92"/>
      <c r="C2" s="141"/>
      <c r="D2" s="94"/>
      <c r="E2" s="94"/>
      <c r="F2" s="94"/>
      <c r="G2" s="633" t="s">
        <v>5</v>
      </c>
      <c r="H2" s="634"/>
    </row>
    <row r="3" spans="1:19" ht="18" customHeight="1">
      <c r="A3" s="637" t="s">
        <v>23</v>
      </c>
      <c r="B3" s="638"/>
      <c r="C3" s="638"/>
      <c r="D3" s="638"/>
      <c r="E3" s="638"/>
      <c r="F3" s="639"/>
      <c r="G3" s="633" t="s">
        <v>80</v>
      </c>
      <c r="H3" s="634"/>
    </row>
    <row r="4" spans="1:19" ht="8.1" customHeight="1">
      <c r="A4" s="142"/>
      <c r="B4" s="94"/>
      <c r="C4" s="94"/>
      <c r="D4" s="94"/>
      <c r="E4" s="94"/>
      <c r="F4" s="94"/>
      <c r="G4" s="93"/>
      <c r="H4" s="143"/>
    </row>
    <row r="5" spans="1:19" ht="8.1" customHeight="1">
      <c r="A5" s="144"/>
      <c r="B5" s="95"/>
      <c r="C5" s="95"/>
      <c r="D5" s="95"/>
      <c r="E5" s="95"/>
      <c r="F5" s="95"/>
      <c r="G5" s="96"/>
      <c r="H5" s="145"/>
    </row>
    <row r="6" spans="1:19" ht="12" customHeight="1">
      <c r="A6" s="146" t="s">
        <v>71</v>
      </c>
      <c r="B6" s="1"/>
      <c r="C6" s="3"/>
      <c r="D6" s="3"/>
      <c r="E6" s="3"/>
      <c r="F6" s="3"/>
      <c r="G6" s="655" t="s">
        <v>72</v>
      </c>
      <c r="H6" s="656"/>
    </row>
    <row r="7" spans="1:19" ht="12" customHeight="1">
      <c r="A7" s="631"/>
      <c r="B7" s="632"/>
      <c r="C7" s="632"/>
      <c r="D7" s="632"/>
      <c r="E7" s="632"/>
      <c r="F7" s="6"/>
      <c r="G7" s="107"/>
      <c r="H7" s="147"/>
    </row>
    <row r="8" spans="1:19" ht="12" customHeight="1">
      <c r="A8" s="146" t="s">
        <v>73</v>
      </c>
      <c r="B8" s="1"/>
      <c r="C8" s="3"/>
      <c r="D8" s="3"/>
      <c r="E8" s="3"/>
      <c r="F8" s="3"/>
      <c r="G8" s="655" t="s">
        <v>74</v>
      </c>
      <c r="H8" s="656"/>
    </row>
    <row r="9" spans="1:19" ht="12" customHeight="1">
      <c r="A9" s="148"/>
      <c r="B9" s="4"/>
      <c r="C9" s="5"/>
      <c r="D9" s="5"/>
      <c r="E9" s="6"/>
      <c r="F9" s="6"/>
      <c r="G9" s="8" t="s">
        <v>141</v>
      </c>
      <c r="H9" s="149" t="s">
        <v>130</v>
      </c>
    </row>
    <row r="10" spans="1:19" ht="12" customHeight="1">
      <c r="A10" s="150" t="s">
        <v>75</v>
      </c>
      <c r="B10" s="108"/>
      <c r="C10" s="109" t="s">
        <v>76</v>
      </c>
      <c r="D10" s="110"/>
      <c r="E10" s="110"/>
      <c r="F10" s="110"/>
      <c r="G10" s="111"/>
      <c r="H10" s="151"/>
    </row>
    <row r="11" spans="1:19" ht="12" customHeight="1">
      <c r="A11" s="152"/>
      <c r="B11" s="195" t="s">
        <v>77</v>
      </c>
      <c r="C11" s="210" t="s">
        <v>12</v>
      </c>
      <c r="D11" s="211" t="s">
        <v>24</v>
      </c>
      <c r="E11" s="197"/>
      <c r="F11" s="123"/>
      <c r="G11" s="212" t="s">
        <v>2</v>
      </c>
      <c r="H11" s="207" t="s">
        <v>3</v>
      </c>
    </row>
    <row r="12" spans="1:19" ht="12" customHeight="1">
      <c r="A12" s="152"/>
      <c r="B12" s="121" t="s">
        <v>99</v>
      </c>
      <c r="C12" s="246">
        <v>0</v>
      </c>
      <c r="D12" s="172">
        <v>0</v>
      </c>
      <c r="E12" s="116"/>
      <c r="F12" s="114"/>
      <c r="G12" s="117">
        <v>0</v>
      </c>
      <c r="H12" s="153">
        <v>0</v>
      </c>
    </row>
    <row r="13" spans="1:19" ht="12" customHeight="1">
      <c r="A13" s="152"/>
      <c r="B13" s="121" t="s">
        <v>100</v>
      </c>
      <c r="C13" s="246">
        <v>0</v>
      </c>
      <c r="D13" s="172">
        <v>0</v>
      </c>
      <c r="E13" s="116"/>
      <c r="F13" s="114"/>
      <c r="G13" s="117">
        <v>0</v>
      </c>
      <c r="H13" s="153">
        <v>0</v>
      </c>
    </row>
    <row r="14" spans="1:19" ht="12" customHeight="1">
      <c r="A14" s="152"/>
      <c r="B14" s="196" t="s">
        <v>78</v>
      </c>
      <c r="C14" s="247"/>
      <c r="D14" s="119"/>
      <c r="E14" s="116"/>
      <c r="F14" s="114"/>
      <c r="G14" s="213">
        <f>SUM(G1:G13)</f>
        <v>0</v>
      </c>
      <c r="H14" s="156">
        <f>SUM(H1:H13)</f>
        <v>0</v>
      </c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</row>
    <row r="15" spans="1:19" ht="12" customHeight="1">
      <c r="A15" s="152"/>
      <c r="B15" s="195" t="s">
        <v>79</v>
      </c>
      <c r="C15" s="248"/>
      <c r="D15" s="120"/>
      <c r="E15" s="114"/>
      <c r="F15" s="114"/>
      <c r="G15" s="237"/>
      <c r="H15" s="238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</row>
    <row r="16" spans="1:19" ht="12" customHeight="1">
      <c r="A16" s="152"/>
      <c r="B16" s="121" t="s">
        <v>101</v>
      </c>
      <c r="C16" s="246">
        <v>0</v>
      </c>
      <c r="D16" s="172">
        <v>0</v>
      </c>
      <c r="E16" s="114"/>
      <c r="F16" s="114"/>
      <c r="G16" s="117">
        <v>0</v>
      </c>
      <c r="H16" s="153">
        <v>0</v>
      </c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</row>
    <row r="17" spans="1:19" ht="12" customHeight="1">
      <c r="A17" s="152"/>
      <c r="B17" s="121" t="s">
        <v>102</v>
      </c>
      <c r="C17" s="246">
        <v>0</v>
      </c>
      <c r="D17" s="172">
        <v>0</v>
      </c>
      <c r="E17" s="114"/>
      <c r="F17" s="114"/>
      <c r="G17" s="117">
        <v>0</v>
      </c>
      <c r="H17" s="153">
        <v>0</v>
      </c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</row>
    <row r="18" spans="1:19" ht="12" customHeight="1">
      <c r="A18" s="152"/>
      <c r="B18" s="121" t="s">
        <v>103</v>
      </c>
      <c r="C18" s="246">
        <v>0</v>
      </c>
      <c r="D18" s="172">
        <v>0</v>
      </c>
      <c r="E18" s="114"/>
      <c r="F18" s="114"/>
      <c r="G18" s="117">
        <v>0</v>
      </c>
      <c r="H18" s="153">
        <v>0</v>
      </c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</row>
    <row r="19" spans="1:19" ht="12" customHeight="1">
      <c r="A19" s="152"/>
      <c r="B19" s="121" t="s">
        <v>104</v>
      </c>
      <c r="C19" s="246">
        <v>0</v>
      </c>
      <c r="D19" s="172">
        <v>0</v>
      </c>
      <c r="E19" s="114"/>
      <c r="F19" s="114"/>
      <c r="G19" s="117">
        <v>0</v>
      </c>
      <c r="H19" s="153">
        <v>0</v>
      </c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</row>
    <row r="20" spans="1:19" ht="12" customHeight="1">
      <c r="A20" s="152"/>
      <c r="B20" s="121" t="s">
        <v>16</v>
      </c>
      <c r="C20" s="246">
        <v>0</v>
      </c>
      <c r="D20" s="172">
        <v>0</v>
      </c>
      <c r="E20" s="114"/>
      <c r="F20" s="114"/>
      <c r="G20" s="117">
        <v>0</v>
      </c>
      <c r="H20" s="153">
        <v>0</v>
      </c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</row>
    <row r="21" spans="1:19" ht="12" customHeight="1">
      <c r="A21" s="152"/>
      <c r="B21" s="121" t="s">
        <v>17</v>
      </c>
      <c r="C21" s="246">
        <v>0</v>
      </c>
      <c r="D21" s="172">
        <v>0</v>
      </c>
      <c r="E21" s="114"/>
      <c r="F21" s="114"/>
      <c r="G21" s="117">
        <v>0</v>
      </c>
      <c r="H21" s="153">
        <v>0</v>
      </c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</row>
    <row r="22" spans="1:19" ht="12" customHeight="1">
      <c r="A22" s="152"/>
      <c r="B22" s="121" t="s">
        <v>18</v>
      </c>
      <c r="C22" s="246">
        <v>0</v>
      </c>
      <c r="D22" s="172">
        <v>0</v>
      </c>
      <c r="E22" s="114"/>
      <c r="F22" s="114"/>
      <c r="G22" s="117">
        <v>0</v>
      </c>
      <c r="H22" s="153">
        <v>0</v>
      </c>
    </row>
    <row r="23" spans="1:19" ht="12" customHeight="1">
      <c r="A23" s="152"/>
      <c r="B23" s="121" t="s">
        <v>19</v>
      </c>
      <c r="C23" s="249">
        <v>0</v>
      </c>
      <c r="D23" s="172">
        <v>0</v>
      </c>
      <c r="E23" s="114"/>
      <c r="F23" s="114"/>
      <c r="G23" s="117">
        <v>0</v>
      </c>
      <c r="H23" s="153">
        <v>0</v>
      </c>
    </row>
    <row r="24" spans="1:19" ht="12" customHeight="1">
      <c r="A24" s="154"/>
      <c r="B24" s="121" t="s">
        <v>81</v>
      </c>
      <c r="C24" s="122"/>
      <c r="D24" s="123"/>
      <c r="E24" s="123"/>
      <c r="F24" s="124" t="s">
        <v>80</v>
      </c>
      <c r="G24" s="214">
        <f>SUM(G14:G23)</f>
        <v>0</v>
      </c>
      <c r="H24" s="215">
        <f>SUM(H14:H23)</f>
        <v>0</v>
      </c>
    </row>
    <row r="25" spans="1:19" ht="12" customHeight="1">
      <c r="A25" s="159" t="s">
        <v>82</v>
      </c>
      <c r="B25" s="121"/>
      <c r="C25" s="114"/>
      <c r="D25" s="114"/>
      <c r="E25" s="125"/>
      <c r="F25" s="261">
        <v>0</v>
      </c>
      <c r="G25" s="216">
        <f>SUM(G24*$F$25)</f>
        <v>0</v>
      </c>
      <c r="H25" s="156">
        <f>SUM(H24*F25)</f>
        <v>0</v>
      </c>
    </row>
    <row r="26" spans="1:19" ht="12" customHeight="1">
      <c r="A26" s="157"/>
      <c r="B26" s="10" t="s">
        <v>20</v>
      </c>
      <c r="C26" s="11"/>
      <c r="D26" s="11"/>
      <c r="E26" s="11"/>
      <c r="F26" s="11"/>
      <c r="G26" s="217">
        <f>SUM(G24:G25)</f>
        <v>0</v>
      </c>
      <c r="H26" s="218">
        <f>SUM(H24:H25)</f>
        <v>0</v>
      </c>
    </row>
    <row r="27" spans="1:19" ht="9.75" customHeight="1">
      <c r="A27" s="152"/>
      <c r="B27" s="7"/>
      <c r="C27" s="3"/>
      <c r="D27" s="3"/>
      <c r="E27" s="3"/>
      <c r="F27" s="3"/>
      <c r="G27" s="223"/>
      <c r="H27" s="224"/>
    </row>
    <row r="28" spans="1:19" ht="12" customHeight="1">
      <c r="A28" s="158" t="s">
        <v>83</v>
      </c>
      <c r="B28" s="10"/>
      <c r="C28" s="11"/>
      <c r="D28" s="11"/>
      <c r="E28" s="11"/>
      <c r="F28" s="12"/>
      <c r="G28" s="219">
        <v>0</v>
      </c>
      <c r="H28" s="220">
        <v>0</v>
      </c>
    </row>
    <row r="29" spans="1:19" ht="9.75" customHeight="1">
      <c r="A29" s="146"/>
      <c r="B29" s="7"/>
      <c r="C29" s="3"/>
      <c r="D29" s="3"/>
      <c r="E29" s="3"/>
      <c r="F29" s="1"/>
      <c r="G29" s="221"/>
      <c r="H29" s="222"/>
    </row>
    <row r="30" spans="1:19" ht="12" customHeight="1">
      <c r="A30" s="158" t="s">
        <v>84</v>
      </c>
      <c r="B30" s="10"/>
      <c r="C30" s="11"/>
      <c r="D30" s="11"/>
      <c r="E30" s="11"/>
      <c r="F30" s="11"/>
      <c r="G30" s="219">
        <v>0</v>
      </c>
      <c r="H30" s="220">
        <v>0</v>
      </c>
    </row>
    <row r="31" spans="1:19" ht="9.75" customHeight="1">
      <c r="A31" s="146"/>
      <c r="B31" s="7"/>
      <c r="C31" s="3"/>
      <c r="D31" s="3"/>
      <c r="E31" s="3"/>
      <c r="F31" s="3"/>
      <c r="G31" s="221"/>
      <c r="H31" s="222"/>
    </row>
    <row r="32" spans="1:19" ht="12" customHeight="1">
      <c r="A32" s="199" t="s">
        <v>85</v>
      </c>
      <c r="B32" s="9"/>
      <c r="C32" s="123"/>
      <c r="D32" s="123"/>
      <c r="E32" s="123"/>
      <c r="F32" s="126"/>
      <c r="G32" s="225"/>
      <c r="H32" s="226"/>
    </row>
    <row r="33" spans="1:8" ht="12" customHeight="1">
      <c r="A33" s="152"/>
      <c r="B33" s="121" t="s">
        <v>86</v>
      </c>
      <c r="C33" s="123"/>
      <c r="D33" s="123"/>
      <c r="E33" s="123"/>
      <c r="F33" s="127" t="s">
        <v>80</v>
      </c>
      <c r="G33" s="128">
        <v>0</v>
      </c>
      <c r="H33" s="160">
        <v>0</v>
      </c>
    </row>
    <row r="34" spans="1:8" ht="12" customHeight="1">
      <c r="A34" s="152"/>
      <c r="B34" s="121" t="s">
        <v>87</v>
      </c>
      <c r="C34" s="114"/>
      <c r="D34" s="114"/>
      <c r="E34" s="114"/>
      <c r="F34" s="129" t="s">
        <v>80</v>
      </c>
      <c r="G34" s="117">
        <v>0</v>
      </c>
      <c r="H34" s="153">
        <v>0</v>
      </c>
    </row>
    <row r="35" spans="1:8" ht="12" customHeight="1">
      <c r="A35" s="157"/>
      <c r="B35" s="10" t="s">
        <v>88</v>
      </c>
      <c r="C35" s="11"/>
      <c r="D35" s="11"/>
      <c r="E35" s="11"/>
      <c r="F35" s="11"/>
      <c r="G35" s="217">
        <f>SUM(G33:G34)</f>
        <v>0</v>
      </c>
      <c r="H35" s="218">
        <f>SUM(H33:H34)</f>
        <v>0</v>
      </c>
    </row>
    <row r="36" spans="1:8" ht="9.75" customHeight="1">
      <c r="A36" s="152"/>
      <c r="B36" s="7"/>
      <c r="C36" s="3"/>
      <c r="D36" s="3"/>
      <c r="E36" s="3"/>
      <c r="F36" s="204"/>
      <c r="G36" s="239"/>
      <c r="H36" s="240"/>
    </row>
    <row r="37" spans="1:8" ht="12" customHeight="1">
      <c r="A37" s="158" t="s">
        <v>89</v>
      </c>
      <c r="B37" s="10"/>
      <c r="C37" s="11"/>
      <c r="D37" s="11"/>
      <c r="E37" s="11"/>
      <c r="F37" s="11"/>
      <c r="G37" s="219">
        <v>0</v>
      </c>
      <c r="H37" s="220">
        <v>0</v>
      </c>
    </row>
    <row r="38" spans="1:8" ht="9.75" customHeight="1">
      <c r="A38" s="146"/>
      <c r="B38" s="7"/>
      <c r="C38" s="3"/>
      <c r="D38" s="3"/>
      <c r="E38" s="3"/>
      <c r="F38" s="3"/>
      <c r="G38" s="221"/>
      <c r="H38" s="222"/>
    </row>
    <row r="39" spans="1:8" ht="12" customHeight="1">
      <c r="A39" s="159" t="s">
        <v>90</v>
      </c>
      <c r="B39" s="121"/>
      <c r="C39" s="3"/>
      <c r="D39" s="3"/>
      <c r="E39" s="3"/>
      <c r="F39" s="3"/>
      <c r="G39" s="232"/>
      <c r="H39" s="233"/>
    </row>
    <row r="40" spans="1:8" ht="12" customHeight="1">
      <c r="A40" s="152"/>
      <c r="B40" s="121" t="s">
        <v>91</v>
      </c>
      <c r="C40" s="123"/>
      <c r="D40" s="123"/>
      <c r="E40" s="123"/>
      <c r="F40" s="123" t="s">
        <v>80</v>
      </c>
      <c r="G40" s="128">
        <v>0</v>
      </c>
      <c r="H40" s="160">
        <v>0</v>
      </c>
    </row>
    <row r="41" spans="1:8" ht="12" customHeight="1">
      <c r="A41" s="152"/>
      <c r="B41" s="121" t="s">
        <v>92</v>
      </c>
      <c r="C41" s="114"/>
      <c r="D41" s="114"/>
      <c r="E41" s="114"/>
      <c r="F41" s="114"/>
      <c r="G41" s="117">
        <v>0</v>
      </c>
      <c r="H41" s="153">
        <v>0</v>
      </c>
    </row>
    <row r="42" spans="1:8" ht="12" customHeight="1">
      <c r="A42" s="152"/>
      <c r="B42" s="121" t="s">
        <v>93</v>
      </c>
      <c r="C42" s="114"/>
      <c r="D42" s="114"/>
      <c r="E42" s="114"/>
      <c r="F42" s="114"/>
      <c r="G42" s="117">
        <v>0</v>
      </c>
      <c r="H42" s="153">
        <v>0</v>
      </c>
    </row>
    <row r="43" spans="1:8" ht="12" customHeight="1">
      <c r="A43" s="152"/>
      <c r="B43" s="121" t="s">
        <v>94</v>
      </c>
      <c r="C43" s="114"/>
      <c r="D43" s="114"/>
      <c r="E43" s="114"/>
      <c r="F43" s="114"/>
      <c r="G43" s="117">
        <v>0</v>
      </c>
      <c r="H43" s="153">
        <v>0</v>
      </c>
    </row>
    <row r="44" spans="1:8" ht="12" customHeight="1">
      <c r="A44" s="152"/>
      <c r="B44" s="121" t="s">
        <v>7</v>
      </c>
      <c r="C44" s="114"/>
      <c r="D44" s="114"/>
      <c r="E44" s="114"/>
      <c r="F44" s="114"/>
      <c r="G44" s="117">
        <v>0</v>
      </c>
      <c r="H44" s="153">
        <v>0</v>
      </c>
    </row>
    <row r="45" spans="1:8" ht="12" customHeight="1">
      <c r="A45" s="152"/>
      <c r="B45" s="121" t="s">
        <v>8</v>
      </c>
      <c r="C45" s="114"/>
      <c r="D45" s="114"/>
      <c r="E45" s="114"/>
      <c r="F45" s="132"/>
      <c r="G45" s="117">
        <v>0</v>
      </c>
      <c r="H45" s="153">
        <v>0</v>
      </c>
    </row>
    <row r="46" spans="1:8" ht="12" customHeight="1">
      <c r="A46" s="152"/>
      <c r="B46" s="121" t="s">
        <v>9</v>
      </c>
      <c r="C46" s="114"/>
      <c r="D46" s="114"/>
      <c r="E46" s="114"/>
      <c r="F46" s="132"/>
      <c r="G46" s="117">
        <v>0</v>
      </c>
      <c r="H46" s="153">
        <v>0</v>
      </c>
    </row>
    <row r="47" spans="1:8" ht="12" customHeight="1">
      <c r="A47" s="152"/>
      <c r="B47" s="176" t="s">
        <v>142</v>
      </c>
      <c r="C47" s="134"/>
      <c r="D47" s="134"/>
      <c r="E47" s="134"/>
      <c r="F47" s="134"/>
      <c r="G47" s="117">
        <v>0</v>
      </c>
      <c r="H47" s="153">
        <v>0</v>
      </c>
    </row>
    <row r="48" spans="1:8" ht="12" customHeight="1">
      <c r="A48" s="152"/>
      <c r="B48" s="176" t="s">
        <v>143</v>
      </c>
      <c r="C48" s="114"/>
      <c r="D48" s="114"/>
      <c r="E48" s="114"/>
      <c r="F48" s="114"/>
      <c r="G48" s="117">
        <v>0</v>
      </c>
      <c r="H48" s="153">
        <v>0</v>
      </c>
    </row>
    <row r="49" spans="1:8" ht="12" customHeight="1">
      <c r="A49" s="152"/>
      <c r="B49" s="176" t="s">
        <v>144</v>
      </c>
      <c r="C49" s="114"/>
      <c r="D49" s="114"/>
      <c r="E49" s="114"/>
      <c r="F49" s="114"/>
      <c r="G49" s="117">
        <v>0</v>
      </c>
      <c r="H49" s="153">
        <v>0</v>
      </c>
    </row>
    <row r="50" spans="1:8" ht="12" customHeight="1">
      <c r="A50" s="152"/>
      <c r="B50" s="176" t="s">
        <v>29</v>
      </c>
      <c r="C50" s="114"/>
      <c r="D50" s="114"/>
      <c r="E50" s="114"/>
      <c r="F50" s="114"/>
      <c r="G50" s="117">
        <v>0</v>
      </c>
      <c r="H50" s="153">
        <v>0</v>
      </c>
    </row>
    <row r="51" spans="1:8" ht="12" customHeight="1">
      <c r="A51" s="157"/>
      <c r="B51" s="10" t="s">
        <v>10</v>
      </c>
      <c r="C51" s="11"/>
      <c r="D51" s="11"/>
      <c r="E51" s="11"/>
      <c r="F51" s="11"/>
      <c r="G51" s="217">
        <f>+SUM(G40:G50)</f>
        <v>0</v>
      </c>
      <c r="H51" s="218">
        <f>+SUM(H40:H50)</f>
        <v>0</v>
      </c>
    </row>
    <row r="52" spans="1:8" ht="0.75" customHeight="1">
      <c r="A52" s="162"/>
      <c r="B52" s="90"/>
      <c r="C52" s="91"/>
      <c r="D52" s="91"/>
      <c r="E52" s="91"/>
      <c r="F52" s="91"/>
      <c r="G52" s="228"/>
      <c r="H52" s="229"/>
    </row>
    <row r="53" spans="1:8" ht="0.75" customHeight="1">
      <c r="A53" s="157"/>
      <c r="B53" s="10"/>
      <c r="C53" s="11"/>
      <c r="D53" s="11"/>
      <c r="E53" s="11"/>
      <c r="F53" s="11"/>
      <c r="G53" s="217"/>
      <c r="H53" s="218"/>
    </row>
    <row r="54" spans="1:8" ht="12" customHeight="1">
      <c r="A54" s="158" t="s">
        <v>11</v>
      </c>
      <c r="B54" s="10"/>
      <c r="C54" s="11" t="s">
        <v>120</v>
      </c>
      <c r="D54" s="11"/>
      <c r="E54" s="11"/>
      <c r="F54" s="11"/>
      <c r="G54" s="230">
        <f>SUM(G51+G37+G35+G30+G28+G26)</f>
        <v>0</v>
      </c>
      <c r="H54" s="231">
        <f>SUM(H51+H37+H35+H30+H28+H26)</f>
        <v>0</v>
      </c>
    </row>
    <row r="55" spans="1:8" ht="12" customHeight="1">
      <c r="A55" s="146" t="s">
        <v>121</v>
      </c>
      <c r="B55" s="7"/>
      <c r="C55" s="163" t="s">
        <v>168</v>
      </c>
      <c r="D55" s="164" t="s">
        <v>169</v>
      </c>
      <c r="E55" s="164" t="s">
        <v>80</v>
      </c>
      <c r="F55" s="164"/>
      <c r="G55" s="232"/>
      <c r="H55" s="233"/>
    </row>
    <row r="56" spans="1:8" ht="12" customHeight="1">
      <c r="A56" s="165"/>
      <c r="B56" s="124" t="s">
        <v>122</v>
      </c>
      <c r="C56" s="135">
        <v>0</v>
      </c>
      <c r="D56" s="136">
        <v>0</v>
      </c>
      <c r="E56" s="169" t="s">
        <v>21</v>
      </c>
      <c r="F56" s="255">
        <f>D56*C56</f>
        <v>0</v>
      </c>
      <c r="G56" s="232"/>
      <c r="H56" s="233"/>
    </row>
    <row r="57" spans="1:8" ht="12" customHeight="1">
      <c r="A57" s="165"/>
      <c r="B57" s="124" t="s">
        <v>123</v>
      </c>
      <c r="C57" s="135">
        <v>0</v>
      </c>
      <c r="D57" s="136">
        <v>0</v>
      </c>
      <c r="E57" s="171" t="s">
        <v>21</v>
      </c>
      <c r="F57" s="255">
        <f>D57*C57</f>
        <v>0</v>
      </c>
      <c r="G57" s="232"/>
      <c r="H57" s="233"/>
    </row>
    <row r="58" spans="1:8" ht="12" customHeight="1" thickBot="1">
      <c r="A58" s="157"/>
      <c r="B58" s="10" t="s">
        <v>80</v>
      </c>
      <c r="C58" s="642" t="s">
        <v>124</v>
      </c>
      <c r="D58" s="643"/>
      <c r="E58" s="14"/>
      <c r="F58" s="256">
        <f>SUM(F56:F57)</f>
        <v>0</v>
      </c>
      <c r="G58" s="259">
        <v>0</v>
      </c>
      <c r="H58" s="260">
        <v>0</v>
      </c>
    </row>
    <row r="59" spans="1:8" ht="15.75" customHeight="1">
      <c r="A59" s="166" t="s">
        <v>125</v>
      </c>
      <c r="B59" s="167"/>
      <c r="C59" s="168"/>
      <c r="D59" s="168"/>
      <c r="E59" s="168"/>
      <c r="F59" s="168"/>
      <c r="G59" s="235">
        <f>SUM(G54:G58)</f>
        <v>0</v>
      </c>
      <c r="H59" s="236">
        <f>SUM(H54:H58)</f>
        <v>0</v>
      </c>
    </row>
    <row r="60" spans="1:8" ht="14.1" customHeight="1">
      <c r="A60" s="103"/>
      <c r="B60" s="104"/>
      <c r="C60" s="105"/>
      <c r="D60" s="105"/>
      <c r="E60" s="105"/>
      <c r="F60" s="105"/>
      <c r="G60" s="241"/>
      <c r="H60" s="241"/>
    </row>
    <row r="61" spans="1:8">
      <c r="A61" s="657" t="s">
        <v>4</v>
      </c>
      <c r="B61" s="650"/>
      <c r="C61" s="650"/>
      <c r="D61" s="650"/>
      <c r="E61" s="650"/>
      <c r="F61" s="650"/>
      <c r="G61" s="650"/>
      <c r="H61" s="650"/>
    </row>
  </sheetData>
  <mergeCells count="9">
    <mergeCell ref="A61:H61"/>
    <mergeCell ref="A7:E7"/>
    <mergeCell ref="C58:D58"/>
    <mergeCell ref="G1:H1"/>
    <mergeCell ref="G2:H2"/>
    <mergeCell ref="A3:F3"/>
    <mergeCell ref="G3:H3"/>
    <mergeCell ref="G6:H6"/>
    <mergeCell ref="G8:H8"/>
  </mergeCells>
  <phoneticPr fontId="0" type="noConversion"/>
  <printOptions horizontalCentered="1"/>
  <pageMargins left="0.5" right="0.5" top="0.5" bottom="0" header="0.5" footer="0.5"/>
  <pageSetup orientation="portrait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workbookViewId="0">
      <selection activeCell="G2" sqref="G2:H2"/>
    </sheetView>
  </sheetViews>
  <sheetFormatPr defaultColWidth="11.44140625" defaultRowHeight="13.2"/>
  <cols>
    <col min="1" max="1" width="3.44140625" customWidth="1"/>
    <col min="2" max="2" width="25.6640625" customWidth="1"/>
    <col min="5" max="5" width="1.6640625" hidden="1" customWidth="1"/>
    <col min="6" max="6" width="6.6640625" customWidth="1"/>
    <col min="7" max="8" width="12.6640625" customWidth="1"/>
  </cols>
  <sheetData>
    <row r="1" spans="1:8" ht="9" customHeight="1">
      <c r="A1" s="137" t="s">
        <v>80</v>
      </c>
      <c r="B1" s="138"/>
      <c r="C1" s="139" t="s">
        <v>80</v>
      </c>
      <c r="D1" s="139"/>
      <c r="E1" s="139"/>
      <c r="F1" s="138"/>
      <c r="G1" s="635" t="s">
        <v>22</v>
      </c>
      <c r="H1" s="636"/>
    </row>
    <row r="2" spans="1:8" ht="9" customHeight="1">
      <c r="A2" s="140"/>
      <c r="B2" s="92"/>
      <c r="C2" s="141"/>
      <c r="D2" s="94"/>
      <c r="E2" s="94"/>
      <c r="F2" s="94"/>
      <c r="G2" s="633" t="s">
        <v>5</v>
      </c>
      <c r="H2" s="634"/>
    </row>
    <row r="3" spans="1:8" ht="18" customHeight="1">
      <c r="A3" s="637" t="s">
        <v>23</v>
      </c>
      <c r="B3" s="638"/>
      <c r="C3" s="638"/>
      <c r="D3" s="638"/>
      <c r="E3" s="638"/>
      <c r="F3" s="639"/>
      <c r="G3" s="633" t="s">
        <v>80</v>
      </c>
      <c r="H3" s="634"/>
    </row>
    <row r="4" spans="1:8" ht="8.1" customHeight="1">
      <c r="A4" s="142"/>
      <c r="B4" s="94"/>
      <c r="C4" s="94"/>
      <c r="D4" s="94"/>
      <c r="E4" s="94"/>
      <c r="F4" s="94"/>
      <c r="G4" s="93"/>
      <c r="H4" s="143"/>
    </row>
    <row r="5" spans="1:8" ht="8.1" customHeight="1">
      <c r="A5" s="144"/>
      <c r="B5" s="95"/>
      <c r="C5" s="95"/>
      <c r="D5" s="95"/>
      <c r="E5" s="95"/>
      <c r="F5" s="95"/>
      <c r="G5" s="96"/>
      <c r="H5" s="145"/>
    </row>
    <row r="6" spans="1:8" ht="12" customHeight="1">
      <c r="A6" s="146" t="s">
        <v>71</v>
      </c>
      <c r="B6" s="1"/>
      <c r="C6" s="3"/>
      <c r="D6" s="3"/>
      <c r="E6" s="3"/>
      <c r="F6" s="3"/>
      <c r="G6" s="655" t="s">
        <v>72</v>
      </c>
      <c r="H6" s="656"/>
    </row>
    <row r="7" spans="1:8" ht="12" customHeight="1">
      <c r="A7" s="631"/>
      <c r="B7" s="632"/>
      <c r="C7" s="632"/>
      <c r="D7" s="632"/>
      <c r="E7" s="632"/>
      <c r="F7" s="6"/>
      <c r="G7" s="107"/>
      <c r="H7" s="147"/>
    </row>
    <row r="8" spans="1:8" ht="12" customHeight="1">
      <c r="A8" s="146" t="s">
        <v>73</v>
      </c>
      <c r="B8" s="1"/>
      <c r="C8" s="3"/>
      <c r="D8" s="3"/>
      <c r="E8" s="3"/>
      <c r="F8" s="3"/>
      <c r="G8" s="655" t="s">
        <v>74</v>
      </c>
      <c r="H8" s="656"/>
    </row>
    <row r="9" spans="1:8" ht="12" customHeight="1">
      <c r="A9" s="148"/>
      <c r="B9" s="4"/>
      <c r="C9" s="5"/>
      <c r="D9" s="5"/>
      <c r="E9" s="6"/>
      <c r="F9" s="6"/>
      <c r="G9" s="8" t="s">
        <v>141</v>
      </c>
      <c r="H9" s="149" t="s">
        <v>131</v>
      </c>
    </row>
    <row r="10" spans="1:8" ht="12" customHeight="1">
      <c r="A10" s="150" t="s">
        <v>75</v>
      </c>
      <c r="B10" s="108"/>
      <c r="C10" s="109" t="s">
        <v>76</v>
      </c>
      <c r="D10" s="110"/>
      <c r="E10" s="110"/>
      <c r="F10" s="110"/>
      <c r="G10" s="111"/>
      <c r="H10" s="151"/>
    </row>
    <row r="11" spans="1:8" ht="12" customHeight="1">
      <c r="A11" s="152"/>
      <c r="B11" s="195" t="s">
        <v>77</v>
      </c>
      <c r="C11" s="210" t="s">
        <v>12</v>
      </c>
      <c r="D11" s="211" t="s">
        <v>24</v>
      </c>
      <c r="E11" s="197"/>
      <c r="F11" s="123"/>
      <c r="G11" s="212" t="s">
        <v>2</v>
      </c>
      <c r="H11" s="207" t="s">
        <v>3</v>
      </c>
    </row>
    <row r="12" spans="1:8" ht="12" customHeight="1">
      <c r="A12" s="152"/>
      <c r="B12" s="121" t="s">
        <v>99</v>
      </c>
      <c r="C12" s="246">
        <v>0</v>
      </c>
      <c r="D12" s="172">
        <v>0</v>
      </c>
      <c r="E12" s="116"/>
      <c r="F12" s="114"/>
      <c r="G12" s="117">
        <v>0</v>
      </c>
      <c r="H12" s="153">
        <v>0</v>
      </c>
    </row>
    <row r="13" spans="1:8" ht="12" customHeight="1">
      <c r="A13" s="152"/>
      <c r="B13" s="121" t="s">
        <v>100</v>
      </c>
      <c r="C13" s="246">
        <v>0</v>
      </c>
      <c r="D13" s="172">
        <v>0</v>
      </c>
      <c r="E13" s="116"/>
      <c r="F13" s="114"/>
      <c r="G13" s="117">
        <v>0</v>
      </c>
      <c r="H13" s="153">
        <v>0</v>
      </c>
    </row>
    <row r="14" spans="1:8" ht="12" customHeight="1">
      <c r="A14" s="152"/>
      <c r="B14" s="196" t="s">
        <v>78</v>
      </c>
      <c r="C14" s="247"/>
      <c r="D14" s="119"/>
      <c r="E14" s="116"/>
      <c r="F14" s="114"/>
      <c r="G14" s="213">
        <f>SUM(G1:G13)</f>
        <v>0</v>
      </c>
      <c r="H14" s="156">
        <f>SUM(H1:H13)</f>
        <v>0</v>
      </c>
    </row>
    <row r="15" spans="1:8" ht="12" customHeight="1">
      <c r="A15" s="152"/>
      <c r="B15" s="195" t="s">
        <v>79</v>
      </c>
      <c r="C15" s="248"/>
      <c r="D15" s="120"/>
      <c r="E15" s="114"/>
      <c r="F15" s="114"/>
      <c r="G15" s="237"/>
      <c r="H15" s="238"/>
    </row>
    <row r="16" spans="1:8" ht="12" customHeight="1">
      <c r="A16" s="152"/>
      <c r="B16" s="121" t="s">
        <v>101</v>
      </c>
      <c r="C16" s="246">
        <v>0</v>
      </c>
      <c r="D16" s="172">
        <v>0</v>
      </c>
      <c r="E16" s="114"/>
      <c r="F16" s="114"/>
      <c r="G16" s="117">
        <v>0</v>
      </c>
      <c r="H16" s="153">
        <v>0</v>
      </c>
    </row>
    <row r="17" spans="1:8" ht="12" customHeight="1">
      <c r="A17" s="152"/>
      <c r="B17" s="121" t="s">
        <v>102</v>
      </c>
      <c r="C17" s="246">
        <v>0</v>
      </c>
      <c r="D17" s="172">
        <v>0</v>
      </c>
      <c r="E17" s="114"/>
      <c r="F17" s="114"/>
      <c r="G17" s="117">
        <v>0</v>
      </c>
      <c r="H17" s="153">
        <v>0</v>
      </c>
    </row>
    <row r="18" spans="1:8" ht="12" customHeight="1">
      <c r="A18" s="152"/>
      <c r="B18" s="121" t="s">
        <v>103</v>
      </c>
      <c r="C18" s="246">
        <v>0</v>
      </c>
      <c r="D18" s="172">
        <v>0</v>
      </c>
      <c r="E18" s="114"/>
      <c r="F18" s="114"/>
      <c r="G18" s="117">
        <v>0</v>
      </c>
      <c r="H18" s="153">
        <v>0</v>
      </c>
    </row>
    <row r="19" spans="1:8" ht="12" customHeight="1">
      <c r="A19" s="152"/>
      <c r="B19" s="121" t="s">
        <v>104</v>
      </c>
      <c r="C19" s="246">
        <v>0</v>
      </c>
      <c r="D19" s="172">
        <v>0</v>
      </c>
      <c r="E19" s="114"/>
      <c r="F19" s="114"/>
      <c r="G19" s="117">
        <v>0</v>
      </c>
      <c r="H19" s="153">
        <v>0</v>
      </c>
    </row>
    <row r="20" spans="1:8" ht="12" customHeight="1">
      <c r="A20" s="152"/>
      <c r="B20" s="121" t="s">
        <v>16</v>
      </c>
      <c r="C20" s="246">
        <v>0</v>
      </c>
      <c r="D20" s="172">
        <v>0</v>
      </c>
      <c r="E20" s="114"/>
      <c r="F20" s="114"/>
      <c r="G20" s="117">
        <v>0</v>
      </c>
      <c r="H20" s="153">
        <v>0</v>
      </c>
    </row>
    <row r="21" spans="1:8" ht="12" customHeight="1">
      <c r="A21" s="152"/>
      <c r="B21" s="121" t="s">
        <v>17</v>
      </c>
      <c r="C21" s="246">
        <v>0</v>
      </c>
      <c r="D21" s="172">
        <v>0</v>
      </c>
      <c r="E21" s="114"/>
      <c r="F21" s="114"/>
      <c r="G21" s="117">
        <v>0</v>
      </c>
      <c r="H21" s="153">
        <v>0</v>
      </c>
    </row>
    <row r="22" spans="1:8" ht="12" customHeight="1">
      <c r="A22" s="152"/>
      <c r="B22" s="121" t="s">
        <v>18</v>
      </c>
      <c r="C22" s="246">
        <v>0</v>
      </c>
      <c r="D22" s="172">
        <v>0</v>
      </c>
      <c r="E22" s="114"/>
      <c r="F22" s="114"/>
      <c r="G22" s="117">
        <v>0</v>
      </c>
      <c r="H22" s="153">
        <v>0</v>
      </c>
    </row>
    <row r="23" spans="1:8" ht="12" customHeight="1">
      <c r="A23" s="152"/>
      <c r="B23" s="121" t="s">
        <v>19</v>
      </c>
      <c r="C23" s="249">
        <v>0</v>
      </c>
      <c r="D23" s="172">
        <v>0</v>
      </c>
      <c r="E23" s="114"/>
      <c r="F23" s="114"/>
      <c r="G23" s="117">
        <v>0</v>
      </c>
      <c r="H23" s="153">
        <v>0</v>
      </c>
    </row>
    <row r="24" spans="1:8" ht="12" customHeight="1">
      <c r="A24" s="152"/>
      <c r="B24" s="121" t="s">
        <v>81</v>
      </c>
      <c r="C24" s="122"/>
      <c r="D24" s="123"/>
      <c r="E24" s="123"/>
      <c r="F24" s="124" t="s">
        <v>80</v>
      </c>
      <c r="G24" s="214">
        <f>SUM(G14:G23)</f>
        <v>0</v>
      </c>
      <c r="H24" s="215">
        <f>SUM(H14:H23)</f>
        <v>0</v>
      </c>
    </row>
    <row r="25" spans="1:8" ht="12" customHeight="1">
      <c r="A25" s="146" t="s">
        <v>82</v>
      </c>
      <c r="B25" s="121"/>
      <c r="C25" s="114"/>
      <c r="D25" s="114"/>
      <c r="E25" s="125"/>
      <c r="F25" s="261">
        <v>0</v>
      </c>
      <c r="G25" s="216">
        <f>SUM(G24*$F$25)</f>
        <v>0</v>
      </c>
      <c r="H25" s="156">
        <f>SUM(H24*F25)</f>
        <v>0</v>
      </c>
    </row>
    <row r="26" spans="1:8" ht="12" customHeight="1">
      <c r="A26" s="157"/>
      <c r="B26" s="10" t="s">
        <v>20</v>
      </c>
      <c r="C26" s="11"/>
      <c r="D26" s="11"/>
      <c r="E26" s="11"/>
      <c r="F26" s="11"/>
      <c r="G26" s="217">
        <f>SUM(G24:G25)</f>
        <v>0</v>
      </c>
      <c r="H26" s="218">
        <f>SUM(H24:H25)</f>
        <v>0</v>
      </c>
    </row>
    <row r="27" spans="1:8" ht="9.75" customHeight="1">
      <c r="A27" s="152"/>
      <c r="B27" s="7"/>
      <c r="C27" s="3"/>
      <c r="D27" s="3"/>
      <c r="E27" s="3"/>
      <c r="F27" s="3"/>
      <c r="G27" s="223"/>
      <c r="H27" s="224"/>
    </row>
    <row r="28" spans="1:8" ht="12" customHeight="1">
      <c r="A28" s="158" t="s">
        <v>83</v>
      </c>
      <c r="B28" s="10"/>
      <c r="C28" s="11"/>
      <c r="D28" s="11"/>
      <c r="E28" s="11"/>
      <c r="F28" s="12"/>
      <c r="G28" s="219">
        <v>0</v>
      </c>
      <c r="H28" s="220">
        <v>0</v>
      </c>
    </row>
    <row r="29" spans="1:8" ht="9.75" customHeight="1">
      <c r="A29" s="146"/>
      <c r="B29" s="7"/>
      <c r="C29" s="3"/>
      <c r="D29" s="3"/>
      <c r="E29" s="3"/>
      <c r="F29" s="1"/>
      <c r="G29" s="221"/>
      <c r="H29" s="222"/>
    </row>
    <row r="30" spans="1:8" ht="12" customHeight="1">
      <c r="A30" s="158" t="s">
        <v>84</v>
      </c>
      <c r="B30" s="10"/>
      <c r="C30" s="11"/>
      <c r="D30" s="11"/>
      <c r="E30" s="11"/>
      <c r="F30" s="11"/>
      <c r="G30" s="219">
        <v>0</v>
      </c>
      <c r="H30" s="220">
        <v>0</v>
      </c>
    </row>
    <row r="31" spans="1:8" ht="9.75" customHeight="1">
      <c r="A31" s="146"/>
      <c r="B31" s="7"/>
      <c r="C31" s="3"/>
      <c r="D31" s="3"/>
      <c r="E31" s="3"/>
      <c r="F31" s="3"/>
      <c r="G31" s="221"/>
      <c r="H31" s="222"/>
    </row>
    <row r="32" spans="1:8" ht="12" customHeight="1">
      <c r="A32" s="159" t="s">
        <v>85</v>
      </c>
      <c r="B32" s="121"/>
      <c r="C32" s="123"/>
      <c r="D32" s="123"/>
      <c r="E32" s="123"/>
      <c r="F32" s="126"/>
      <c r="G32" s="225"/>
      <c r="H32" s="226"/>
    </row>
    <row r="33" spans="1:8" ht="12" customHeight="1">
      <c r="A33" s="152"/>
      <c r="B33" s="121" t="s">
        <v>86</v>
      </c>
      <c r="C33" s="123"/>
      <c r="D33" s="123"/>
      <c r="E33" s="123"/>
      <c r="F33" s="127" t="s">
        <v>80</v>
      </c>
      <c r="G33" s="128">
        <v>0</v>
      </c>
      <c r="H33" s="160">
        <v>0</v>
      </c>
    </row>
    <row r="34" spans="1:8" ht="12" customHeight="1">
      <c r="A34" s="152"/>
      <c r="B34" s="121" t="s">
        <v>87</v>
      </c>
      <c r="C34" s="114"/>
      <c r="D34" s="114"/>
      <c r="E34" s="114"/>
      <c r="F34" s="129" t="s">
        <v>80</v>
      </c>
      <c r="G34" s="117">
        <v>0</v>
      </c>
      <c r="H34" s="153">
        <v>0</v>
      </c>
    </row>
    <row r="35" spans="1:8" ht="12" customHeight="1">
      <c r="A35" s="157"/>
      <c r="B35" s="10" t="s">
        <v>88</v>
      </c>
      <c r="C35" s="11"/>
      <c r="D35" s="11"/>
      <c r="E35" s="11"/>
      <c r="F35" s="11"/>
      <c r="G35" s="217">
        <f>SUM(G33:G34)</f>
        <v>0</v>
      </c>
      <c r="H35" s="218">
        <f>SUM(H33:H34)</f>
        <v>0</v>
      </c>
    </row>
    <row r="36" spans="1:8" ht="9.75" customHeight="1">
      <c r="A36" s="152"/>
      <c r="B36" s="7"/>
      <c r="C36" s="3"/>
      <c r="D36" s="3"/>
      <c r="E36" s="3"/>
      <c r="F36" s="204"/>
      <c r="G36" s="239"/>
      <c r="H36" s="240"/>
    </row>
    <row r="37" spans="1:8" ht="12" customHeight="1">
      <c r="A37" s="158" t="s">
        <v>89</v>
      </c>
      <c r="B37" s="10"/>
      <c r="C37" s="11"/>
      <c r="D37" s="11"/>
      <c r="E37" s="11"/>
      <c r="F37" s="11"/>
      <c r="G37" s="219">
        <v>0</v>
      </c>
      <c r="H37" s="220">
        <v>0</v>
      </c>
    </row>
    <row r="38" spans="1:8" ht="9.75" customHeight="1">
      <c r="A38" s="146"/>
      <c r="B38" s="7"/>
      <c r="C38" s="3"/>
      <c r="D38" s="3"/>
      <c r="E38" s="3"/>
      <c r="F38" s="3"/>
      <c r="G38" s="221"/>
      <c r="H38" s="222"/>
    </row>
    <row r="39" spans="1:8" ht="12" customHeight="1">
      <c r="A39" s="159" t="s">
        <v>90</v>
      </c>
      <c r="B39" s="121"/>
      <c r="C39" s="3"/>
      <c r="D39" s="3"/>
      <c r="E39" s="3"/>
      <c r="F39" s="3"/>
      <c r="G39" s="232"/>
      <c r="H39" s="233"/>
    </row>
    <row r="40" spans="1:8" ht="12" customHeight="1">
      <c r="A40" s="152"/>
      <c r="B40" s="121" t="s">
        <v>91</v>
      </c>
      <c r="C40" s="123"/>
      <c r="D40" s="123"/>
      <c r="E40" s="123"/>
      <c r="F40" s="123" t="s">
        <v>80</v>
      </c>
      <c r="G40" s="128">
        <v>0</v>
      </c>
      <c r="H40" s="160">
        <v>0</v>
      </c>
    </row>
    <row r="41" spans="1:8" ht="12" customHeight="1">
      <c r="A41" s="152"/>
      <c r="B41" s="121" t="s">
        <v>92</v>
      </c>
      <c r="C41" s="114"/>
      <c r="D41" s="114"/>
      <c r="E41" s="114"/>
      <c r="F41" s="114"/>
      <c r="G41" s="117">
        <v>0</v>
      </c>
      <c r="H41" s="153">
        <v>0</v>
      </c>
    </row>
    <row r="42" spans="1:8" ht="12" customHeight="1">
      <c r="A42" s="152"/>
      <c r="B42" s="121" t="s">
        <v>93</v>
      </c>
      <c r="C42" s="114"/>
      <c r="D42" s="114"/>
      <c r="E42" s="114"/>
      <c r="F42" s="114"/>
      <c r="G42" s="117">
        <v>0</v>
      </c>
      <c r="H42" s="153">
        <v>0</v>
      </c>
    </row>
    <row r="43" spans="1:8" ht="12" customHeight="1">
      <c r="A43" s="152"/>
      <c r="B43" s="121" t="s">
        <v>94</v>
      </c>
      <c r="C43" s="114"/>
      <c r="D43" s="114"/>
      <c r="E43" s="114"/>
      <c r="F43" s="114"/>
      <c r="G43" s="117">
        <v>0</v>
      </c>
      <c r="H43" s="153">
        <v>0</v>
      </c>
    </row>
    <row r="44" spans="1:8" ht="12" customHeight="1">
      <c r="A44" s="152"/>
      <c r="B44" s="121" t="s">
        <v>7</v>
      </c>
      <c r="C44" s="114"/>
      <c r="D44" s="114"/>
      <c r="E44" s="114"/>
      <c r="F44" s="114"/>
      <c r="G44" s="117">
        <v>0</v>
      </c>
      <c r="H44" s="153">
        <v>0</v>
      </c>
    </row>
    <row r="45" spans="1:8" ht="12" customHeight="1">
      <c r="A45" s="152"/>
      <c r="B45" s="121" t="s">
        <v>8</v>
      </c>
      <c r="C45" s="114"/>
      <c r="D45" s="114"/>
      <c r="E45" s="114"/>
      <c r="F45" s="132"/>
      <c r="G45" s="117">
        <v>0</v>
      </c>
      <c r="H45" s="153">
        <v>0</v>
      </c>
    </row>
    <row r="46" spans="1:8" ht="12" customHeight="1">
      <c r="A46" s="152"/>
      <c r="B46" s="121" t="s">
        <v>9</v>
      </c>
      <c r="C46" s="114"/>
      <c r="D46" s="114"/>
      <c r="E46" s="114"/>
      <c r="F46" s="132"/>
      <c r="G46" s="117">
        <v>0</v>
      </c>
      <c r="H46" s="153">
        <v>0</v>
      </c>
    </row>
    <row r="47" spans="1:8" ht="12" customHeight="1">
      <c r="A47" s="152"/>
      <c r="B47" s="176" t="s">
        <v>142</v>
      </c>
      <c r="C47" s="134"/>
      <c r="D47" s="134"/>
      <c r="E47" s="134"/>
      <c r="F47" s="134"/>
      <c r="G47" s="117">
        <v>0</v>
      </c>
      <c r="H47" s="153">
        <v>0</v>
      </c>
    </row>
    <row r="48" spans="1:8" ht="12" customHeight="1">
      <c r="A48" s="152"/>
      <c r="B48" s="176" t="s">
        <v>143</v>
      </c>
      <c r="C48" s="114"/>
      <c r="D48" s="114"/>
      <c r="E48" s="114"/>
      <c r="F48" s="114"/>
      <c r="G48" s="117">
        <v>0</v>
      </c>
      <c r="H48" s="153">
        <v>0</v>
      </c>
    </row>
    <row r="49" spans="1:8" ht="12" customHeight="1">
      <c r="A49" s="152"/>
      <c r="B49" s="176" t="s">
        <v>144</v>
      </c>
      <c r="C49" s="114"/>
      <c r="D49" s="114"/>
      <c r="E49" s="114"/>
      <c r="F49" s="114"/>
      <c r="G49" s="117">
        <v>0</v>
      </c>
      <c r="H49" s="153">
        <v>0</v>
      </c>
    </row>
    <row r="50" spans="1:8" ht="12" customHeight="1">
      <c r="A50" s="152"/>
      <c r="B50" s="176" t="s">
        <v>29</v>
      </c>
      <c r="C50" s="114"/>
      <c r="D50" s="114"/>
      <c r="E50" s="114"/>
      <c r="F50" s="114"/>
      <c r="G50" s="117">
        <v>0</v>
      </c>
      <c r="H50" s="153">
        <v>0</v>
      </c>
    </row>
    <row r="51" spans="1:8" ht="12" customHeight="1">
      <c r="A51" s="157"/>
      <c r="B51" s="10" t="s">
        <v>10</v>
      </c>
      <c r="C51" s="11"/>
      <c r="D51" s="11"/>
      <c r="E51" s="11"/>
      <c r="F51" s="11"/>
      <c r="G51" s="217">
        <f>+SUM(G40:G50)</f>
        <v>0</v>
      </c>
      <c r="H51" s="218">
        <f>+SUM(H40:H50)</f>
        <v>0</v>
      </c>
    </row>
    <row r="52" spans="1:8" ht="0.75" customHeight="1">
      <c r="A52" s="162"/>
      <c r="B52" s="90"/>
      <c r="C52" s="91"/>
      <c r="D52" s="91"/>
      <c r="E52" s="91"/>
      <c r="F52" s="91"/>
      <c r="G52" s="228"/>
      <c r="H52" s="229"/>
    </row>
    <row r="53" spans="1:8" ht="0.75" customHeight="1">
      <c r="A53" s="157"/>
      <c r="B53" s="10"/>
      <c r="C53" s="11"/>
      <c r="D53" s="11"/>
      <c r="E53" s="11"/>
      <c r="F53" s="11"/>
      <c r="G53" s="217"/>
      <c r="H53" s="218"/>
    </row>
    <row r="54" spans="1:8" ht="12" customHeight="1">
      <c r="A54" s="158" t="s">
        <v>11</v>
      </c>
      <c r="B54" s="10"/>
      <c r="C54" s="11" t="s">
        <v>120</v>
      </c>
      <c r="D54" s="11"/>
      <c r="E54" s="11"/>
      <c r="F54" s="11"/>
      <c r="G54" s="230">
        <f>SUM(G51+G37+G35+G30+G28+G26)</f>
        <v>0</v>
      </c>
      <c r="H54" s="231">
        <f>SUM(H51+H37+H35+H30+H28+H26)</f>
        <v>0</v>
      </c>
    </row>
    <row r="55" spans="1:8" ht="12" customHeight="1">
      <c r="A55" s="146" t="s">
        <v>121</v>
      </c>
      <c r="B55" s="7"/>
      <c r="C55" s="163" t="s">
        <v>168</v>
      </c>
      <c r="D55" s="164" t="s">
        <v>169</v>
      </c>
      <c r="E55" s="164" t="s">
        <v>80</v>
      </c>
      <c r="F55" s="164"/>
      <c r="G55" s="232"/>
      <c r="H55" s="233"/>
    </row>
    <row r="56" spans="1:8" ht="12" customHeight="1">
      <c r="A56" s="165"/>
      <c r="B56" s="124" t="s">
        <v>122</v>
      </c>
      <c r="C56" s="135">
        <v>0</v>
      </c>
      <c r="D56" s="136">
        <v>0</v>
      </c>
      <c r="E56" s="169" t="s">
        <v>21</v>
      </c>
      <c r="F56" s="255">
        <f>D56*C56</f>
        <v>0</v>
      </c>
      <c r="G56" s="232"/>
      <c r="H56" s="233"/>
    </row>
    <row r="57" spans="1:8" ht="12" customHeight="1">
      <c r="A57" s="165"/>
      <c r="B57" s="124" t="s">
        <v>123</v>
      </c>
      <c r="C57" s="135">
        <v>0</v>
      </c>
      <c r="D57" s="136">
        <v>0</v>
      </c>
      <c r="E57" s="171" t="s">
        <v>21</v>
      </c>
      <c r="F57" s="255">
        <f>D57*C57</f>
        <v>0</v>
      </c>
      <c r="G57" s="232"/>
      <c r="H57" s="233"/>
    </row>
    <row r="58" spans="1:8" ht="12" customHeight="1" thickBot="1">
      <c r="A58" s="157"/>
      <c r="B58" s="10" t="s">
        <v>80</v>
      </c>
      <c r="C58" s="642" t="s">
        <v>124</v>
      </c>
      <c r="D58" s="643"/>
      <c r="E58" s="14"/>
      <c r="F58" s="256">
        <f>SUM(F56:F57)</f>
        <v>0</v>
      </c>
      <c r="G58" s="259">
        <v>0</v>
      </c>
      <c r="H58" s="260">
        <v>0</v>
      </c>
    </row>
    <row r="59" spans="1:8" ht="15.75" customHeight="1">
      <c r="A59" s="166" t="s">
        <v>125</v>
      </c>
      <c r="B59" s="167"/>
      <c r="C59" s="168"/>
      <c r="D59" s="168"/>
      <c r="E59" s="168"/>
      <c r="F59" s="168"/>
      <c r="G59" s="235">
        <f>SUM(G54:G58)</f>
        <v>0</v>
      </c>
      <c r="H59" s="236">
        <f>SUM(H54:H58)</f>
        <v>0</v>
      </c>
    </row>
    <row r="60" spans="1:8" ht="14.1" customHeight="1">
      <c r="A60" s="103"/>
      <c r="B60" s="104"/>
      <c r="C60" s="105"/>
      <c r="D60" s="105"/>
      <c r="E60" s="105"/>
      <c r="F60" s="105"/>
      <c r="G60" s="106"/>
      <c r="H60" s="106"/>
    </row>
    <row r="61" spans="1:8">
      <c r="A61" s="657" t="s">
        <v>4</v>
      </c>
      <c r="B61" s="650"/>
      <c r="C61" s="650"/>
      <c r="D61" s="650"/>
      <c r="E61" s="650"/>
      <c r="F61" s="650"/>
      <c r="G61" s="650"/>
      <c r="H61" s="650"/>
    </row>
  </sheetData>
  <mergeCells count="9">
    <mergeCell ref="A61:H61"/>
    <mergeCell ref="A7:E7"/>
    <mergeCell ref="C58:D58"/>
    <mergeCell ref="G1:H1"/>
    <mergeCell ref="G2:H2"/>
    <mergeCell ref="A3:F3"/>
    <mergeCell ref="G3:H3"/>
    <mergeCell ref="G6:H6"/>
    <mergeCell ref="G8:H8"/>
  </mergeCells>
  <phoneticPr fontId="0" type="noConversion"/>
  <printOptions horizontalCentered="1"/>
  <pageMargins left="0.5" right="0.5" top="0.5" bottom="0" header="0.5" footer="0.5"/>
  <pageSetup orientation="portrait" horizontalDpi="4294967292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workbookViewId="0">
      <selection activeCell="G2" sqref="G2:H2"/>
    </sheetView>
  </sheetViews>
  <sheetFormatPr defaultColWidth="11.44140625" defaultRowHeight="13.2"/>
  <cols>
    <col min="1" max="1" width="3.44140625" customWidth="1"/>
    <col min="2" max="2" width="25.6640625" customWidth="1"/>
    <col min="5" max="5" width="1.6640625" hidden="1" customWidth="1"/>
    <col min="6" max="6" width="6.6640625" customWidth="1"/>
    <col min="7" max="8" width="12.6640625" customWidth="1"/>
  </cols>
  <sheetData>
    <row r="1" spans="1:8" ht="9" customHeight="1">
      <c r="A1" s="137" t="s">
        <v>80</v>
      </c>
      <c r="B1" s="138"/>
      <c r="C1" s="139" t="s">
        <v>80</v>
      </c>
      <c r="D1" s="139"/>
      <c r="E1" s="139"/>
      <c r="F1" s="138"/>
      <c r="G1" s="635" t="s">
        <v>22</v>
      </c>
      <c r="H1" s="636"/>
    </row>
    <row r="2" spans="1:8" ht="9" customHeight="1">
      <c r="A2" s="140"/>
      <c r="B2" s="92"/>
      <c r="C2" s="141"/>
      <c r="D2" s="94"/>
      <c r="E2" s="94"/>
      <c r="F2" s="94"/>
      <c r="G2" s="633" t="s">
        <v>5</v>
      </c>
      <c r="H2" s="634"/>
    </row>
    <row r="3" spans="1:8" ht="18" customHeight="1">
      <c r="A3" s="637" t="s">
        <v>23</v>
      </c>
      <c r="B3" s="638"/>
      <c r="C3" s="638"/>
      <c r="D3" s="638"/>
      <c r="E3" s="638"/>
      <c r="F3" s="639"/>
      <c r="G3" s="633" t="s">
        <v>80</v>
      </c>
      <c r="H3" s="634"/>
    </row>
    <row r="4" spans="1:8" ht="8.1" customHeight="1">
      <c r="A4" s="142"/>
      <c r="B4" s="94"/>
      <c r="C4" s="94"/>
      <c r="D4" s="94"/>
      <c r="E4" s="94"/>
      <c r="F4" s="94"/>
      <c r="G4" s="93"/>
      <c r="H4" s="143"/>
    </row>
    <row r="5" spans="1:8" ht="8.1" customHeight="1">
      <c r="A5" s="144"/>
      <c r="B5" s="95"/>
      <c r="C5" s="95"/>
      <c r="D5" s="95"/>
      <c r="E5" s="95"/>
      <c r="F5" s="95"/>
      <c r="G5" s="96"/>
      <c r="H5" s="145"/>
    </row>
    <row r="6" spans="1:8" ht="12" customHeight="1">
      <c r="A6" s="146" t="s">
        <v>71</v>
      </c>
      <c r="B6" s="1"/>
      <c r="C6" s="3"/>
      <c r="D6" s="3"/>
      <c r="E6" s="3"/>
      <c r="F6" s="3"/>
      <c r="G6" s="655" t="s">
        <v>72</v>
      </c>
      <c r="H6" s="656"/>
    </row>
    <row r="7" spans="1:8" ht="12" customHeight="1">
      <c r="A7" s="631"/>
      <c r="B7" s="632"/>
      <c r="C7" s="632"/>
      <c r="D7" s="632"/>
      <c r="E7" s="632"/>
      <c r="F7" s="6"/>
      <c r="G7" s="107" t="s">
        <v>80</v>
      </c>
      <c r="H7" s="147"/>
    </row>
    <row r="8" spans="1:8" ht="12" customHeight="1">
      <c r="A8" s="146" t="s">
        <v>73</v>
      </c>
      <c r="B8" s="1"/>
      <c r="C8" s="3"/>
      <c r="D8" s="3"/>
      <c r="E8" s="3"/>
      <c r="F8" s="3"/>
      <c r="G8" s="655" t="s">
        <v>74</v>
      </c>
      <c r="H8" s="656"/>
    </row>
    <row r="9" spans="1:8" ht="12" customHeight="1">
      <c r="A9" s="148"/>
      <c r="B9" s="4" t="s">
        <v>80</v>
      </c>
      <c r="C9" s="5"/>
      <c r="D9" s="5"/>
      <c r="E9" s="6"/>
      <c r="F9" s="6"/>
      <c r="G9" s="8" t="s">
        <v>141</v>
      </c>
      <c r="H9" s="149" t="s">
        <v>132</v>
      </c>
    </row>
    <row r="10" spans="1:8" ht="12" customHeight="1">
      <c r="A10" s="150" t="s">
        <v>75</v>
      </c>
      <c r="B10" s="108"/>
      <c r="C10" s="109" t="s">
        <v>76</v>
      </c>
      <c r="D10" s="110"/>
      <c r="E10" s="110"/>
      <c r="F10" s="110"/>
      <c r="G10" s="111"/>
      <c r="H10" s="151"/>
    </row>
    <row r="11" spans="1:8" ht="12" customHeight="1">
      <c r="A11" s="152"/>
      <c r="B11" s="112" t="s">
        <v>77</v>
      </c>
      <c r="C11" s="205" t="s">
        <v>12</v>
      </c>
      <c r="D11" s="206" t="s">
        <v>24</v>
      </c>
      <c r="E11" s="113"/>
      <c r="F11" s="114"/>
      <c r="G11" s="212" t="s">
        <v>2</v>
      </c>
      <c r="H11" s="207" t="s">
        <v>3</v>
      </c>
    </row>
    <row r="12" spans="1:8" ht="12" customHeight="1">
      <c r="A12" s="152"/>
      <c r="B12" s="115" t="s">
        <v>99</v>
      </c>
      <c r="C12" s="246">
        <v>0</v>
      </c>
      <c r="D12" s="172">
        <v>0</v>
      </c>
      <c r="E12" s="116"/>
      <c r="F12" s="114"/>
      <c r="G12" s="117">
        <v>0</v>
      </c>
      <c r="H12" s="153">
        <v>0</v>
      </c>
    </row>
    <row r="13" spans="1:8" ht="12" customHeight="1">
      <c r="A13" s="152"/>
      <c r="B13" s="115" t="s">
        <v>100</v>
      </c>
      <c r="C13" s="246">
        <v>0</v>
      </c>
      <c r="D13" s="172">
        <v>0</v>
      </c>
      <c r="E13" s="116"/>
      <c r="F13" s="114"/>
      <c r="G13" s="117">
        <v>0</v>
      </c>
      <c r="H13" s="153">
        <v>0</v>
      </c>
    </row>
    <row r="14" spans="1:8" ht="12" customHeight="1">
      <c r="A14" s="152"/>
      <c r="B14" s="118" t="s">
        <v>78</v>
      </c>
      <c r="C14" s="247"/>
      <c r="D14" s="119"/>
      <c r="E14" s="116"/>
      <c r="F14" s="114"/>
      <c r="G14" s="213">
        <f>SUM(G1:G13)</f>
        <v>0</v>
      </c>
      <c r="H14" s="156">
        <f>SUM(H1:H13)</f>
        <v>0</v>
      </c>
    </row>
    <row r="15" spans="1:8" ht="12" customHeight="1">
      <c r="A15" s="152"/>
      <c r="B15" s="112" t="s">
        <v>79</v>
      </c>
      <c r="C15" s="248"/>
      <c r="D15" s="120"/>
      <c r="E15" s="114"/>
      <c r="F15" s="114"/>
      <c r="G15" s="237"/>
      <c r="H15" s="238"/>
    </row>
    <row r="16" spans="1:8" ht="12" customHeight="1">
      <c r="A16" s="152"/>
      <c r="B16" s="175" t="s">
        <v>101</v>
      </c>
      <c r="C16" s="246">
        <v>0</v>
      </c>
      <c r="D16" s="172">
        <v>0</v>
      </c>
      <c r="E16" s="114"/>
      <c r="F16" s="114"/>
      <c r="G16" s="117">
        <v>0</v>
      </c>
      <c r="H16" s="153">
        <v>0</v>
      </c>
    </row>
    <row r="17" spans="1:8" ht="12" customHeight="1">
      <c r="A17" s="152"/>
      <c r="B17" s="121" t="s">
        <v>102</v>
      </c>
      <c r="C17" s="246">
        <v>0</v>
      </c>
      <c r="D17" s="172">
        <v>0</v>
      </c>
      <c r="E17" s="114"/>
      <c r="F17" s="114"/>
      <c r="G17" s="117">
        <v>0</v>
      </c>
      <c r="H17" s="153">
        <v>0</v>
      </c>
    </row>
    <row r="18" spans="1:8" ht="12" customHeight="1">
      <c r="A18" s="152"/>
      <c r="B18" s="115" t="s">
        <v>103</v>
      </c>
      <c r="C18" s="246">
        <v>0</v>
      </c>
      <c r="D18" s="172">
        <v>0</v>
      </c>
      <c r="E18" s="114"/>
      <c r="F18" s="114"/>
      <c r="G18" s="117">
        <v>0</v>
      </c>
      <c r="H18" s="153">
        <v>0</v>
      </c>
    </row>
    <row r="19" spans="1:8" ht="12" customHeight="1">
      <c r="A19" s="152"/>
      <c r="B19" s="115" t="s">
        <v>104</v>
      </c>
      <c r="C19" s="246">
        <v>0</v>
      </c>
      <c r="D19" s="172">
        <v>0</v>
      </c>
      <c r="E19" s="114"/>
      <c r="F19" s="114"/>
      <c r="G19" s="117">
        <v>0</v>
      </c>
      <c r="H19" s="153">
        <v>0</v>
      </c>
    </row>
    <row r="20" spans="1:8" ht="12" customHeight="1">
      <c r="A20" s="152"/>
      <c r="B20" s="115" t="s">
        <v>16</v>
      </c>
      <c r="C20" s="246">
        <v>0</v>
      </c>
      <c r="D20" s="172">
        <v>0</v>
      </c>
      <c r="E20" s="114"/>
      <c r="F20" s="114"/>
      <c r="G20" s="117">
        <v>0</v>
      </c>
      <c r="H20" s="153">
        <v>0</v>
      </c>
    </row>
    <row r="21" spans="1:8" ht="12" customHeight="1">
      <c r="A21" s="152"/>
      <c r="B21" s="115" t="s">
        <v>17</v>
      </c>
      <c r="C21" s="246">
        <v>0</v>
      </c>
      <c r="D21" s="172">
        <v>0</v>
      </c>
      <c r="E21" s="114"/>
      <c r="F21" s="114"/>
      <c r="G21" s="117">
        <v>0</v>
      </c>
      <c r="H21" s="153">
        <v>0</v>
      </c>
    </row>
    <row r="22" spans="1:8" ht="12" customHeight="1">
      <c r="A22" s="152"/>
      <c r="B22" s="115" t="s">
        <v>18</v>
      </c>
      <c r="C22" s="246">
        <v>0</v>
      </c>
      <c r="D22" s="172">
        <v>0</v>
      </c>
      <c r="E22" s="114"/>
      <c r="F22" s="114"/>
      <c r="G22" s="117">
        <v>0</v>
      </c>
      <c r="H22" s="153">
        <v>0</v>
      </c>
    </row>
    <row r="23" spans="1:8" ht="12" customHeight="1">
      <c r="A23" s="152"/>
      <c r="B23" s="115" t="s">
        <v>19</v>
      </c>
      <c r="C23" s="249">
        <v>0</v>
      </c>
      <c r="D23" s="172">
        <v>0</v>
      </c>
      <c r="E23" s="114"/>
      <c r="F23" s="114"/>
      <c r="G23" s="117">
        <v>0</v>
      </c>
      <c r="H23" s="153">
        <v>0</v>
      </c>
    </row>
    <row r="24" spans="1:8" ht="12" customHeight="1">
      <c r="A24" s="154"/>
      <c r="B24" s="115" t="s">
        <v>81</v>
      </c>
      <c r="C24" s="122"/>
      <c r="D24" s="123"/>
      <c r="E24" s="123"/>
      <c r="F24" s="124" t="s">
        <v>80</v>
      </c>
      <c r="G24" s="214">
        <f>SUM(G14:G23)</f>
        <v>0</v>
      </c>
      <c r="H24" s="215">
        <f>SUM(H14:H23)</f>
        <v>0</v>
      </c>
    </row>
    <row r="25" spans="1:8" ht="12" customHeight="1">
      <c r="A25" s="201" t="s">
        <v>82</v>
      </c>
      <c r="B25" s="200"/>
      <c r="C25" s="114"/>
      <c r="D25" s="114"/>
      <c r="E25" s="125"/>
      <c r="F25" s="261">
        <v>0</v>
      </c>
      <c r="G25" s="216">
        <f>SUM(G24*$F$25)</f>
        <v>0</v>
      </c>
      <c r="H25" s="156">
        <f>SUM(H24*F25)</f>
        <v>0</v>
      </c>
    </row>
    <row r="26" spans="1:8" ht="12" customHeight="1">
      <c r="A26" s="157"/>
      <c r="B26" s="10" t="s">
        <v>20</v>
      </c>
      <c r="C26" s="11"/>
      <c r="D26" s="11"/>
      <c r="E26" s="11"/>
      <c r="F26" s="11"/>
      <c r="G26" s="217">
        <f>SUM(G24:G25)</f>
        <v>0</v>
      </c>
      <c r="H26" s="218">
        <f>SUM(H24:H25)</f>
        <v>0</v>
      </c>
    </row>
    <row r="27" spans="1:8" ht="9.75" customHeight="1">
      <c r="A27" s="152"/>
      <c r="B27" s="7"/>
      <c r="C27" s="3"/>
      <c r="D27" s="3"/>
      <c r="E27" s="3"/>
      <c r="F27" s="3"/>
      <c r="G27" s="223"/>
      <c r="H27" s="224"/>
    </row>
    <row r="28" spans="1:8" ht="12" customHeight="1">
      <c r="A28" s="158" t="s">
        <v>83</v>
      </c>
      <c r="B28" s="10"/>
      <c r="C28" s="11"/>
      <c r="D28" s="11"/>
      <c r="E28" s="11"/>
      <c r="F28" s="12"/>
      <c r="G28" s="219">
        <v>0</v>
      </c>
      <c r="H28" s="220">
        <v>0</v>
      </c>
    </row>
    <row r="29" spans="1:8" ht="9.75" customHeight="1">
      <c r="A29" s="146"/>
      <c r="B29" s="7"/>
      <c r="C29" s="3"/>
      <c r="D29" s="3"/>
      <c r="E29" s="3"/>
      <c r="F29" s="1"/>
      <c r="G29" s="221"/>
      <c r="H29" s="222"/>
    </row>
    <row r="30" spans="1:8" ht="12" customHeight="1">
      <c r="A30" s="158" t="s">
        <v>84</v>
      </c>
      <c r="B30" s="10"/>
      <c r="C30" s="11"/>
      <c r="D30" s="11"/>
      <c r="E30" s="11"/>
      <c r="F30" s="11"/>
      <c r="G30" s="219">
        <v>0</v>
      </c>
      <c r="H30" s="220">
        <v>0</v>
      </c>
    </row>
    <row r="31" spans="1:8" ht="9.75" customHeight="1">
      <c r="A31" s="146"/>
      <c r="B31" s="7"/>
      <c r="C31" s="3"/>
      <c r="D31" s="3"/>
      <c r="E31" s="3"/>
      <c r="F31" s="3"/>
      <c r="G31" s="221"/>
      <c r="H31" s="222"/>
    </row>
    <row r="32" spans="1:8" ht="12" customHeight="1">
      <c r="A32" s="159" t="s">
        <v>85</v>
      </c>
      <c r="B32" s="121"/>
      <c r="C32" s="123"/>
      <c r="D32" s="123"/>
      <c r="E32" s="123"/>
      <c r="F32" s="126"/>
      <c r="G32" s="225"/>
      <c r="H32" s="226"/>
    </row>
    <row r="33" spans="1:8" ht="12" customHeight="1">
      <c r="A33" s="152"/>
      <c r="B33" s="115" t="s">
        <v>86</v>
      </c>
      <c r="C33" s="123"/>
      <c r="D33" s="123"/>
      <c r="E33" s="123"/>
      <c r="F33" s="127" t="s">
        <v>80</v>
      </c>
      <c r="G33" s="128">
        <v>0</v>
      </c>
      <c r="H33" s="160">
        <v>0</v>
      </c>
    </row>
    <row r="34" spans="1:8" ht="12" customHeight="1">
      <c r="A34" s="152"/>
      <c r="B34" s="115" t="s">
        <v>87</v>
      </c>
      <c r="C34" s="114"/>
      <c r="D34" s="114"/>
      <c r="E34" s="114"/>
      <c r="F34" s="129" t="s">
        <v>80</v>
      </c>
      <c r="G34" s="117">
        <v>0</v>
      </c>
      <c r="H34" s="153">
        <v>0</v>
      </c>
    </row>
    <row r="35" spans="1:8" ht="12" customHeight="1">
      <c r="A35" s="152"/>
      <c r="B35" s="7" t="s">
        <v>88</v>
      </c>
      <c r="C35" s="11"/>
      <c r="D35" s="11"/>
      <c r="E35" s="11"/>
      <c r="F35" s="11"/>
      <c r="G35" s="217">
        <f>SUM(G33:G34)</f>
        <v>0</v>
      </c>
      <c r="H35" s="218">
        <f>SUM(H33:H34)</f>
        <v>0</v>
      </c>
    </row>
    <row r="36" spans="1:8" ht="9.75" customHeight="1">
      <c r="A36" s="161"/>
      <c r="B36" s="130"/>
      <c r="C36" s="3"/>
      <c r="D36" s="3"/>
      <c r="E36" s="3"/>
      <c r="F36" s="204"/>
      <c r="G36" s="239"/>
      <c r="H36" s="240"/>
    </row>
    <row r="37" spans="1:8" ht="12" customHeight="1">
      <c r="A37" s="158" t="s">
        <v>89</v>
      </c>
      <c r="B37" s="10"/>
      <c r="C37" s="11"/>
      <c r="D37" s="11"/>
      <c r="E37" s="11"/>
      <c r="F37" s="11"/>
      <c r="G37" s="219">
        <v>0</v>
      </c>
      <c r="H37" s="220">
        <v>0</v>
      </c>
    </row>
    <row r="38" spans="1:8" ht="9.75" customHeight="1">
      <c r="A38" s="146"/>
      <c r="B38" s="7"/>
      <c r="C38" s="3"/>
      <c r="D38" s="3"/>
      <c r="E38" s="3"/>
      <c r="F38" s="3"/>
      <c r="G38" s="221"/>
      <c r="H38" s="222"/>
    </row>
    <row r="39" spans="1:8" ht="12" customHeight="1">
      <c r="A39" s="159" t="s">
        <v>90</v>
      </c>
      <c r="B39" s="121"/>
      <c r="C39" s="3"/>
      <c r="D39" s="3"/>
      <c r="E39" s="3"/>
      <c r="F39" s="3"/>
      <c r="G39" s="232"/>
      <c r="H39" s="233"/>
    </row>
    <row r="40" spans="1:8" ht="12" customHeight="1">
      <c r="A40" s="152"/>
      <c r="B40" s="115" t="s">
        <v>91</v>
      </c>
      <c r="C40" s="123"/>
      <c r="D40" s="123"/>
      <c r="E40" s="123"/>
      <c r="F40" s="123" t="s">
        <v>80</v>
      </c>
      <c r="G40" s="128">
        <v>0</v>
      </c>
      <c r="H40" s="160">
        <v>0</v>
      </c>
    </row>
    <row r="41" spans="1:8" ht="12" customHeight="1">
      <c r="A41" s="152"/>
      <c r="B41" s="115" t="s">
        <v>92</v>
      </c>
      <c r="C41" s="114"/>
      <c r="D41" s="114"/>
      <c r="E41" s="114"/>
      <c r="F41" s="114"/>
      <c r="G41" s="117">
        <v>0</v>
      </c>
      <c r="H41" s="153">
        <v>0</v>
      </c>
    </row>
    <row r="42" spans="1:8" ht="12" customHeight="1">
      <c r="A42" s="152"/>
      <c r="B42" s="115" t="s">
        <v>93</v>
      </c>
      <c r="C42" s="114"/>
      <c r="D42" s="114"/>
      <c r="E42" s="114"/>
      <c r="F42" s="114"/>
      <c r="G42" s="117">
        <v>0</v>
      </c>
      <c r="H42" s="153">
        <v>0</v>
      </c>
    </row>
    <row r="43" spans="1:8" ht="12" customHeight="1">
      <c r="A43" s="152"/>
      <c r="B43" s="115" t="s">
        <v>94</v>
      </c>
      <c r="C43" s="114"/>
      <c r="D43" s="114"/>
      <c r="E43" s="114"/>
      <c r="F43" s="114"/>
      <c r="G43" s="117">
        <v>0</v>
      </c>
      <c r="H43" s="153">
        <v>0</v>
      </c>
    </row>
    <row r="44" spans="1:8" ht="12" customHeight="1">
      <c r="A44" s="152"/>
      <c r="B44" s="115" t="s">
        <v>7</v>
      </c>
      <c r="C44" s="114"/>
      <c r="D44" s="114"/>
      <c r="E44" s="114"/>
      <c r="F44" s="114"/>
      <c r="G44" s="117">
        <v>0</v>
      </c>
      <c r="H44" s="153">
        <v>0</v>
      </c>
    </row>
    <row r="45" spans="1:8" ht="12" customHeight="1">
      <c r="A45" s="152"/>
      <c r="B45" s="115" t="s">
        <v>8</v>
      </c>
      <c r="C45" s="114"/>
      <c r="D45" s="114"/>
      <c r="E45" s="114"/>
      <c r="F45" s="132"/>
      <c r="G45" s="117">
        <v>0</v>
      </c>
      <c r="H45" s="153">
        <v>0</v>
      </c>
    </row>
    <row r="46" spans="1:8" ht="12" customHeight="1">
      <c r="A46" s="152"/>
      <c r="B46" s="115" t="s">
        <v>9</v>
      </c>
      <c r="C46" s="114"/>
      <c r="D46" s="114"/>
      <c r="E46" s="114"/>
      <c r="F46" s="132"/>
      <c r="G46" s="117">
        <v>0</v>
      </c>
      <c r="H46" s="153">
        <v>0</v>
      </c>
    </row>
    <row r="47" spans="1:8" ht="12" customHeight="1">
      <c r="A47" s="152"/>
      <c r="B47" s="133" t="s">
        <v>142</v>
      </c>
      <c r="C47" s="134"/>
      <c r="D47" s="134"/>
      <c r="E47" s="134"/>
      <c r="F47" s="134"/>
      <c r="G47" s="117">
        <v>0</v>
      </c>
      <c r="H47" s="153">
        <v>0</v>
      </c>
    </row>
    <row r="48" spans="1:8" ht="12" customHeight="1">
      <c r="A48" s="152"/>
      <c r="B48" s="133" t="s">
        <v>143</v>
      </c>
      <c r="C48" s="114"/>
      <c r="D48" s="114"/>
      <c r="E48" s="114"/>
      <c r="F48" s="114"/>
      <c r="G48" s="117">
        <v>0</v>
      </c>
      <c r="H48" s="153">
        <v>0</v>
      </c>
    </row>
    <row r="49" spans="1:8" ht="12" customHeight="1">
      <c r="A49" s="152"/>
      <c r="B49" s="133" t="s">
        <v>144</v>
      </c>
      <c r="C49" s="114"/>
      <c r="D49" s="114"/>
      <c r="E49" s="114"/>
      <c r="F49" s="114"/>
      <c r="G49" s="117">
        <v>0</v>
      </c>
      <c r="H49" s="153">
        <v>0</v>
      </c>
    </row>
    <row r="50" spans="1:8" ht="12" customHeight="1">
      <c r="A50" s="152"/>
      <c r="B50" s="133" t="s">
        <v>29</v>
      </c>
      <c r="C50" s="114"/>
      <c r="D50" s="114"/>
      <c r="E50" s="114"/>
      <c r="F50" s="114"/>
      <c r="G50" s="117">
        <v>0</v>
      </c>
      <c r="H50" s="153">
        <v>0</v>
      </c>
    </row>
    <row r="51" spans="1:8" ht="12" customHeight="1">
      <c r="A51" s="157"/>
      <c r="B51" s="10" t="s">
        <v>10</v>
      </c>
      <c r="C51" s="11"/>
      <c r="D51" s="11"/>
      <c r="E51" s="11"/>
      <c r="F51" s="11"/>
      <c r="G51" s="217">
        <f>+SUM(G40:G50)</f>
        <v>0</v>
      </c>
      <c r="H51" s="218">
        <f>+SUM(H40:H50)</f>
        <v>0</v>
      </c>
    </row>
    <row r="52" spans="1:8" ht="0.75" customHeight="1">
      <c r="A52" s="162"/>
      <c r="B52" s="90"/>
      <c r="C52" s="91"/>
      <c r="D52" s="91"/>
      <c r="E52" s="91"/>
      <c r="F52" s="91"/>
      <c r="G52" s="228"/>
      <c r="H52" s="229"/>
    </row>
    <row r="53" spans="1:8" ht="0.75" customHeight="1">
      <c r="A53" s="157"/>
      <c r="B53" s="10"/>
      <c r="C53" s="11"/>
      <c r="D53" s="11"/>
      <c r="E53" s="11"/>
      <c r="F53" s="11"/>
      <c r="G53" s="217"/>
      <c r="H53" s="218"/>
    </row>
    <row r="54" spans="1:8" ht="12" customHeight="1">
      <c r="A54" s="158" t="s">
        <v>11</v>
      </c>
      <c r="B54" s="10"/>
      <c r="C54" s="11" t="s">
        <v>120</v>
      </c>
      <c r="D54" s="11"/>
      <c r="E54" s="11"/>
      <c r="F54" s="11"/>
      <c r="G54" s="230">
        <f>SUM(G51+G37+G35+G30+G28+G26)</f>
        <v>0</v>
      </c>
      <c r="H54" s="231">
        <f>SUM(H51+H37+H35+H30+H28+H26)</f>
        <v>0</v>
      </c>
    </row>
    <row r="55" spans="1:8" ht="12" customHeight="1">
      <c r="A55" s="146" t="s">
        <v>121</v>
      </c>
      <c r="B55" s="7"/>
      <c r="C55" s="163" t="s">
        <v>168</v>
      </c>
      <c r="D55" s="164" t="s">
        <v>169</v>
      </c>
      <c r="E55" s="164" t="s">
        <v>80</v>
      </c>
      <c r="F55" s="164"/>
      <c r="G55" s="232"/>
      <c r="H55" s="233"/>
    </row>
    <row r="56" spans="1:8" ht="12" customHeight="1">
      <c r="A56" s="165"/>
      <c r="B56" s="202" t="s">
        <v>122</v>
      </c>
      <c r="C56" s="135">
        <v>0</v>
      </c>
      <c r="D56" s="136">
        <v>0</v>
      </c>
      <c r="E56" s="169" t="s">
        <v>21</v>
      </c>
      <c r="F56" s="255">
        <f>D56*C56</f>
        <v>0</v>
      </c>
      <c r="G56" s="232"/>
      <c r="H56" s="233"/>
    </row>
    <row r="57" spans="1:8" ht="12" customHeight="1">
      <c r="A57" s="165"/>
      <c r="B57" s="170" t="s">
        <v>123</v>
      </c>
      <c r="C57" s="135">
        <v>0</v>
      </c>
      <c r="D57" s="136">
        <v>0</v>
      </c>
      <c r="E57" s="171" t="s">
        <v>21</v>
      </c>
      <c r="F57" s="255">
        <f>D57*C57</f>
        <v>0</v>
      </c>
      <c r="G57" s="232"/>
      <c r="H57" s="233"/>
    </row>
    <row r="58" spans="1:8" ht="12" customHeight="1" thickBot="1">
      <c r="A58" s="157"/>
      <c r="B58" s="10" t="s">
        <v>80</v>
      </c>
      <c r="C58" s="642" t="s">
        <v>124</v>
      </c>
      <c r="D58" s="643"/>
      <c r="E58" s="14"/>
      <c r="F58" s="256">
        <f>SUM(F56:F57)</f>
        <v>0</v>
      </c>
      <c r="G58" s="259">
        <v>0</v>
      </c>
      <c r="H58" s="260">
        <v>0</v>
      </c>
    </row>
    <row r="59" spans="1:8" ht="15.75" customHeight="1">
      <c r="A59" s="166" t="s">
        <v>125</v>
      </c>
      <c r="B59" s="167"/>
      <c r="C59" s="168"/>
      <c r="D59" s="168"/>
      <c r="E59" s="168"/>
      <c r="F59" s="168"/>
      <c r="G59" s="235">
        <f>SUM(G54:G58)</f>
        <v>0</v>
      </c>
      <c r="H59" s="236">
        <f>SUM(H54:H58)</f>
        <v>0</v>
      </c>
    </row>
    <row r="60" spans="1:8" ht="6.75" customHeight="1">
      <c r="A60" s="103"/>
      <c r="B60" s="104"/>
      <c r="C60" s="105"/>
      <c r="D60" s="105"/>
      <c r="E60" s="105"/>
      <c r="F60" s="105"/>
      <c r="G60" s="241"/>
      <c r="H60" s="241"/>
    </row>
    <row r="61" spans="1:8">
      <c r="A61" s="657" t="s">
        <v>4</v>
      </c>
      <c r="B61" s="650"/>
      <c r="C61" s="650"/>
      <c r="D61" s="650"/>
      <c r="E61" s="650"/>
      <c r="F61" s="650"/>
      <c r="G61" s="650"/>
      <c r="H61" s="650"/>
    </row>
  </sheetData>
  <mergeCells count="9">
    <mergeCell ref="A61:H61"/>
    <mergeCell ref="A7:E7"/>
    <mergeCell ref="C58:D58"/>
    <mergeCell ref="G1:H1"/>
    <mergeCell ref="G2:H2"/>
    <mergeCell ref="A3:F3"/>
    <mergeCell ref="G3:H3"/>
    <mergeCell ref="G6:H6"/>
    <mergeCell ref="G8:H8"/>
  </mergeCells>
  <phoneticPr fontId="0" type="noConversion"/>
  <printOptions horizontalCentered="1"/>
  <pageMargins left="0.5" right="0.5" top="0.5" bottom="0" header="0.5" footer="0.5"/>
  <pageSetup orientation="portrait" horizontalDpi="4294967292" vertic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B132"/>
  <sheetViews>
    <sheetView topLeftCell="A16" workbookViewId="0">
      <selection activeCell="D70" sqref="D70"/>
    </sheetView>
  </sheetViews>
  <sheetFormatPr defaultColWidth="11.44140625" defaultRowHeight="13.2"/>
  <cols>
    <col min="1" max="1" width="3.44140625" customWidth="1"/>
    <col min="2" max="2" width="25.6640625" customWidth="1"/>
    <col min="5" max="5" width="1.6640625" hidden="1" customWidth="1"/>
    <col min="6" max="6" width="6.6640625" customWidth="1"/>
    <col min="7" max="8" width="12.6640625" customWidth="1"/>
  </cols>
  <sheetData>
    <row r="1" spans="1:26" ht="9" customHeight="1">
      <c r="A1" s="137" t="s">
        <v>80</v>
      </c>
      <c r="B1" s="138"/>
      <c r="C1" s="139" t="s">
        <v>80</v>
      </c>
      <c r="D1" s="139"/>
      <c r="E1" s="139"/>
      <c r="F1" s="138"/>
      <c r="G1" s="635" t="s">
        <v>22</v>
      </c>
      <c r="H1" s="636"/>
    </row>
    <row r="2" spans="1:26" ht="9" customHeight="1">
      <c r="A2" s="140"/>
      <c r="B2" s="92"/>
      <c r="C2" s="141"/>
      <c r="D2" s="94"/>
      <c r="E2" s="94"/>
      <c r="F2" s="94"/>
      <c r="G2" s="633" t="s">
        <v>172</v>
      </c>
      <c r="H2" s="634"/>
    </row>
    <row r="3" spans="1:26" ht="18" customHeight="1">
      <c r="A3" s="637" t="s">
        <v>23</v>
      </c>
      <c r="B3" s="638"/>
      <c r="C3" s="638"/>
      <c r="D3" s="638"/>
      <c r="E3" s="638"/>
      <c r="F3" s="639"/>
      <c r="G3" s="633" t="s">
        <v>80</v>
      </c>
      <c r="H3" s="634"/>
    </row>
    <row r="4" spans="1:26" ht="8.1" customHeight="1">
      <c r="A4" s="142"/>
      <c r="B4" s="94"/>
      <c r="C4" s="94"/>
      <c r="D4" s="94"/>
      <c r="E4" s="94"/>
      <c r="F4" s="94"/>
      <c r="G4" s="93"/>
      <c r="H4" s="143"/>
    </row>
    <row r="5" spans="1:26" ht="8.1" customHeight="1">
      <c r="A5" s="144"/>
      <c r="B5" s="95"/>
      <c r="C5" s="95"/>
      <c r="D5" s="95"/>
      <c r="E5" s="95"/>
      <c r="F5" s="95"/>
      <c r="G5" s="96"/>
      <c r="H5" s="145"/>
    </row>
    <row r="6" spans="1:26" ht="12" customHeight="1">
      <c r="A6" s="146" t="s">
        <v>71</v>
      </c>
      <c r="B6" s="1"/>
      <c r="C6" s="3"/>
      <c r="D6" s="3"/>
      <c r="E6" s="3"/>
      <c r="F6" s="3"/>
      <c r="G6" s="655" t="s">
        <v>72</v>
      </c>
      <c r="H6" s="656"/>
    </row>
    <row r="7" spans="1:26" ht="12" customHeight="1">
      <c r="A7" s="631" t="str">
        <f>+'Yr. 1'!A7:E7</f>
        <v>Oregon State University</v>
      </c>
      <c r="B7" s="632"/>
      <c r="C7" s="632"/>
      <c r="D7" s="632"/>
      <c r="E7" s="632"/>
      <c r="F7" s="6"/>
      <c r="G7" s="107"/>
      <c r="H7" s="147">
        <f>+'Yr. 1'!H7</f>
        <v>0</v>
      </c>
    </row>
    <row r="8" spans="1:26" ht="12" customHeight="1">
      <c r="A8" s="146" t="s">
        <v>73</v>
      </c>
      <c r="B8" s="1"/>
      <c r="C8" s="3"/>
      <c r="D8" s="3"/>
      <c r="E8" s="3"/>
      <c r="F8" s="3"/>
      <c r="G8" s="655" t="s">
        <v>74</v>
      </c>
      <c r="H8" s="656"/>
    </row>
    <row r="9" spans="1:26" ht="12" customHeight="1">
      <c r="A9" s="191"/>
      <c r="B9" s="184">
        <f>+'Yr. 1'!B9</f>
        <v>0</v>
      </c>
      <c r="C9" s="185"/>
      <c r="D9" s="185"/>
      <c r="E9" s="186"/>
      <c r="F9" s="186"/>
      <c r="G9" s="187" t="s">
        <v>218</v>
      </c>
      <c r="H9" s="192" t="s">
        <v>219</v>
      </c>
    </row>
    <row r="10" spans="1:26" ht="12" customHeight="1">
      <c r="A10" s="193" t="s">
        <v>75</v>
      </c>
      <c r="B10" s="188"/>
      <c r="C10" s="189" t="s">
        <v>76</v>
      </c>
      <c r="D10" s="178"/>
      <c r="E10" s="178"/>
      <c r="F10" s="178"/>
      <c r="G10" s="190"/>
      <c r="H10" s="194"/>
    </row>
    <row r="11" spans="1:26" ht="12" customHeight="1">
      <c r="A11" s="152"/>
      <c r="B11" s="181" t="s">
        <v>77</v>
      </c>
      <c r="C11" s="208" t="s">
        <v>12</v>
      </c>
      <c r="D11" s="209" t="s">
        <v>24</v>
      </c>
      <c r="E11" s="183"/>
      <c r="F11" s="180"/>
      <c r="G11" s="212" t="s">
        <v>2</v>
      </c>
      <c r="H11" s="207" t="s">
        <v>3</v>
      </c>
      <c r="L11" t="e">
        <f>+#REF!+'Yr2 Worksheet'!N7</f>
        <v>#REF!</v>
      </c>
      <c r="M11" t="e">
        <f>+#REF!+'Yr2 Worksheet'!O7</f>
        <v>#REF!</v>
      </c>
    </row>
    <row r="12" spans="1:26" ht="12" customHeight="1">
      <c r="A12" s="152"/>
      <c r="B12" s="179" t="s">
        <v>99</v>
      </c>
      <c r="C12" s="246"/>
      <c r="D12" s="172">
        <f>+'Yr2 Worksheet'!H7</f>
        <v>0</v>
      </c>
      <c r="E12" s="116"/>
      <c r="F12" s="114"/>
      <c r="G12" s="117">
        <f>+'Yr2 Worksheet'!F7</f>
        <v>0</v>
      </c>
      <c r="H12" s="153">
        <f>+'Yr2 Worksheet'!I7</f>
        <v>0</v>
      </c>
      <c r="L12" t="e">
        <f>+#REF!+'Yr2 Worksheet'!N8</f>
        <v>#REF!</v>
      </c>
      <c r="M12" t="e">
        <f>+#REF!+'Yr2 Worksheet'!O8</f>
        <v>#REF!</v>
      </c>
    </row>
    <row r="13" spans="1:26" ht="12" customHeight="1">
      <c r="A13" s="152"/>
      <c r="B13" s="179" t="s">
        <v>100</v>
      </c>
      <c r="C13" s="246"/>
      <c r="D13" s="172">
        <f>+'Yr2 Worksheet'!H8</f>
        <v>0</v>
      </c>
      <c r="E13" s="116"/>
      <c r="F13" s="114"/>
      <c r="G13" s="117"/>
      <c r="H13" s="153"/>
      <c r="J13" s="17"/>
      <c r="K13" s="17"/>
      <c r="L13" t="e">
        <f>+#REF!+'Yr2 Worksheet'!N9</f>
        <v>#REF!</v>
      </c>
      <c r="M13" t="e">
        <f>+#REF!+'Yr2 Worksheet'!O9</f>
        <v>#REF!</v>
      </c>
      <c r="N13" s="17"/>
      <c r="O13" s="17"/>
    </row>
    <row r="14" spans="1:26" ht="12" customHeight="1">
      <c r="A14" s="152"/>
      <c r="B14" s="182" t="s">
        <v>78</v>
      </c>
      <c r="C14" s="247"/>
      <c r="D14" s="119"/>
      <c r="E14" s="116"/>
      <c r="F14" s="114"/>
      <c r="G14" s="213">
        <f>SUM(G1:G13)</f>
        <v>0</v>
      </c>
      <c r="H14" s="156">
        <f>SUM(H1:H13)</f>
        <v>0</v>
      </c>
      <c r="J14" s="97"/>
      <c r="K14" s="97"/>
      <c r="L14" t="e">
        <f>+#REF!+'Yr2 Worksheet'!N10</f>
        <v>#REF!</v>
      </c>
      <c r="M14" t="e">
        <f>+#REF!+'Yr2 Worksheet'!O10</f>
        <v>#REF!</v>
      </c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</row>
    <row r="15" spans="1:26" ht="12" customHeight="1">
      <c r="A15" s="152"/>
      <c r="B15" s="181" t="s">
        <v>79</v>
      </c>
      <c r="C15" s="248"/>
      <c r="D15" s="120"/>
      <c r="E15" s="114"/>
      <c r="F15" s="114"/>
      <c r="G15" s="237"/>
      <c r="H15" s="238"/>
      <c r="J15" s="7"/>
      <c r="K15" s="3"/>
      <c r="L15" t="e">
        <f>+#REF!+'Yr2 Worksheet'!N11</f>
        <v>#REF!</v>
      </c>
      <c r="M15" t="e">
        <f>+#REF!+'Yr2 Worksheet'!O11</f>
        <v>#REF!</v>
      </c>
      <c r="N15" s="1"/>
      <c r="O15" s="3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</row>
    <row r="16" spans="1:26" ht="12" customHeight="1">
      <c r="A16" s="152"/>
      <c r="B16" s="179" t="s">
        <v>101</v>
      </c>
      <c r="C16" s="246"/>
      <c r="D16" s="172">
        <f>+'Yr2 Worksheet'!E9+'Yr2 Worksheet'!E10</f>
        <v>0</v>
      </c>
      <c r="E16" s="114"/>
      <c r="F16" s="114"/>
      <c r="G16" s="117">
        <f>+'Yr2 Worksheet'!F9+'Yr2 Worksheet'!F10</f>
        <v>0</v>
      </c>
      <c r="H16" s="153">
        <v>0</v>
      </c>
      <c r="J16" s="100"/>
      <c r="K16" s="98"/>
      <c r="L16" t="e">
        <f>+#REF!+'Yr2 Worksheet'!N12</f>
        <v>#REF!</v>
      </c>
      <c r="M16" t="e">
        <f>+#REF!+'Yr2 Worksheet'!O12</f>
        <v>#REF!</v>
      </c>
      <c r="N16" s="3"/>
      <c r="O16" s="3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</row>
    <row r="17" spans="1:28" ht="12" customHeight="1">
      <c r="A17" s="152"/>
      <c r="B17" s="179" t="s">
        <v>102</v>
      </c>
      <c r="C17" s="246">
        <v>0</v>
      </c>
      <c r="D17" s="172">
        <v>0</v>
      </c>
      <c r="E17" s="114"/>
      <c r="F17" s="114"/>
      <c r="G17" s="117">
        <v>0</v>
      </c>
      <c r="H17" s="153">
        <v>0</v>
      </c>
      <c r="J17" s="97"/>
      <c r="K17" s="97"/>
      <c r="L17" t="e">
        <f>+#REF!+'Yr2 Worksheet'!N13</f>
        <v>#REF!</v>
      </c>
      <c r="M17" t="e">
        <f>+#REF!+'Yr2 Worksheet'!O13</f>
        <v>#REF!</v>
      </c>
      <c r="N17" s="97"/>
      <c r="O17" s="97"/>
      <c r="P17" s="97"/>
      <c r="Q17" s="97"/>
      <c r="R17" s="97"/>
    </row>
    <row r="18" spans="1:28" ht="12" customHeight="1">
      <c r="A18" s="152"/>
      <c r="B18" s="179" t="s">
        <v>103</v>
      </c>
      <c r="C18" s="246"/>
      <c r="D18" s="172">
        <f>+'Yr2 Worksheet'!E13</f>
        <v>0</v>
      </c>
      <c r="E18" s="114"/>
      <c r="F18" s="114"/>
      <c r="G18" s="117">
        <f>+'Yr2 Worksheet'!F13</f>
        <v>0</v>
      </c>
      <c r="H18" s="153">
        <v>0</v>
      </c>
      <c r="J18" s="101"/>
      <c r="K18" s="3"/>
      <c r="L18" t="e">
        <f>+#REF!+'Yr2 Worksheet'!N14</f>
        <v>#REF!</v>
      </c>
      <c r="M18" t="e">
        <f>+#REF!+'Yr2 Worksheet'!O14</f>
        <v>#REF!</v>
      </c>
      <c r="N18" s="3"/>
      <c r="O18" s="3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</row>
    <row r="19" spans="1:28" ht="12" customHeight="1">
      <c r="A19" s="152"/>
      <c r="B19" s="179" t="s">
        <v>104</v>
      </c>
      <c r="C19" s="246">
        <v>0</v>
      </c>
      <c r="D19" s="172">
        <v>0</v>
      </c>
      <c r="E19" s="114"/>
      <c r="F19" s="114"/>
      <c r="G19" s="117">
        <v>0</v>
      </c>
      <c r="H19" s="153">
        <v>0</v>
      </c>
      <c r="J19" s="101"/>
      <c r="K19" s="3"/>
      <c r="L19" t="e">
        <f>+#REF!+'Yr2 Worksheet'!N15</f>
        <v>#REF!</v>
      </c>
      <c r="M19" t="e">
        <f>+#REF!+'Yr2 Worksheet'!O15</f>
        <v>#REF!</v>
      </c>
      <c r="N19" s="3"/>
      <c r="O19" s="3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</row>
    <row r="20" spans="1:28" ht="12" customHeight="1">
      <c r="A20" s="152"/>
      <c r="B20" s="179" t="s">
        <v>16</v>
      </c>
      <c r="C20" s="246">
        <v>0</v>
      </c>
      <c r="D20" s="172">
        <v>0</v>
      </c>
      <c r="E20" s="114"/>
      <c r="F20" s="114"/>
      <c r="G20" s="117">
        <v>0</v>
      </c>
      <c r="H20" s="153">
        <v>0</v>
      </c>
      <c r="J20" s="97"/>
      <c r="K20" s="97"/>
      <c r="L20" t="e">
        <f>+#REF!+'Yr2 Worksheet'!N16</f>
        <v>#REF!</v>
      </c>
      <c r="M20" t="e">
        <f>+#REF!+'Yr2 Worksheet'!O16</f>
        <v>#REF!</v>
      </c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</row>
    <row r="21" spans="1:28" ht="12" customHeight="1">
      <c r="A21" s="152"/>
      <c r="B21" s="179" t="s">
        <v>17</v>
      </c>
      <c r="C21" s="246">
        <v>0</v>
      </c>
      <c r="D21" s="172">
        <v>0</v>
      </c>
      <c r="E21" s="114"/>
      <c r="F21" s="114"/>
      <c r="G21" s="117">
        <v>0</v>
      </c>
      <c r="H21" s="153">
        <v>0</v>
      </c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</row>
    <row r="22" spans="1:28" ht="12" customHeight="1">
      <c r="A22" s="152"/>
      <c r="B22" s="179" t="s">
        <v>18</v>
      </c>
      <c r="C22" s="246">
        <v>0</v>
      </c>
      <c r="D22" s="172">
        <v>0</v>
      </c>
      <c r="E22" s="114"/>
      <c r="F22" s="114"/>
      <c r="G22" s="117">
        <v>0</v>
      </c>
      <c r="H22" s="153">
        <v>0</v>
      </c>
      <c r="J22" s="17"/>
      <c r="K22" s="17"/>
      <c r="L22" s="17" t="e">
        <f>SUM(L11:L21)</f>
        <v>#REF!</v>
      </c>
      <c r="M22" s="17" t="e">
        <f>SUM(M11:M21)</f>
        <v>#REF!</v>
      </c>
      <c r="N22" s="17"/>
      <c r="O22" s="17"/>
    </row>
    <row r="23" spans="1:28" ht="12" customHeight="1">
      <c r="A23" s="152"/>
      <c r="B23" s="179" t="s">
        <v>19</v>
      </c>
      <c r="C23" s="249">
        <v>0</v>
      </c>
      <c r="D23" s="172">
        <v>0</v>
      </c>
      <c r="E23" s="114"/>
      <c r="F23" s="114"/>
      <c r="G23" s="117">
        <v>0</v>
      </c>
      <c r="H23" s="153">
        <v>0</v>
      </c>
      <c r="J23" s="17"/>
      <c r="K23" s="17"/>
      <c r="L23" s="17"/>
      <c r="M23" s="17"/>
      <c r="N23" s="17"/>
      <c r="O23" s="17"/>
    </row>
    <row r="24" spans="1:28" ht="12" customHeight="1">
      <c r="A24" s="152"/>
      <c r="B24" s="7" t="s">
        <v>81</v>
      </c>
      <c r="C24" s="122"/>
      <c r="D24" s="123"/>
      <c r="E24" s="123"/>
      <c r="F24" s="124" t="s">
        <v>80</v>
      </c>
      <c r="G24" s="214">
        <f>SUM(G14:G23)</f>
        <v>0</v>
      </c>
      <c r="H24" s="215">
        <f>SUM(H14:H23)</f>
        <v>0</v>
      </c>
      <c r="J24" s="17"/>
      <c r="K24" s="17"/>
      <c r="L24" s="17"/>
      <c r="M24" s="17"/>
      <c r="N24" s="17"/>
      <c r="O24" s="17"/>
    </row>
    <row r="25" spans="1:28" ht="12" customHeight="1">
      <c r="A25" s="193" t="s">
        <v>82</v>
      </c>
      <c r="B25" s="177"/>
      <c r="C25" s="114"/>
      <c r="D25" s="114"/>
      <c r="E25" s="125"/>
      <c r="F25" s="174" t="e">
        <f>+(G25+H25)/(G24+H24)</f>
        <v>#DIV/0!</v>
      </c>
      <c r="G25" s="216">
        <f>+'Yr2 Worksheet'!F16</f>
        <v>0</v>
      </c>
      <c r="H25" s="156">
        <f>+'Yr2 Worksheet'!I16</f>
        <v>0</v>
      </c>
    </row>
    <row r="26" spans="1:28" ht="12" customHeight="1">
      <c r="A26" s="157"/>
      <c r="B26" s="10" t="s">
        <v>20</v>
      </c>
      <c r="C26" s="11"/>
      <c r="D26" s="11"/>
      <c r="E26" s="11"/>
      <c r="F26" s="11"/>
      <c r="G26" s="217">
        <f>SUM(G24:G25)</f>
        <v>0</v>
      </c>
      <c r="H26" s="218">
        <f>SUM(H24:H25)</f>
        <v>0</v>
      </c>
    </row>
    <row r="27" spans="1:28" ht="9.75" customHeight="1">
      <c r="A27" s="152"/>
      <c r="B27" s="7"/>
      <c r="C27" s="3"/>
      <c r="D27" s="3"/>
      <c r="E27" s="3"/>
      <c r="F27" s="3"/>
      <c r="G27" s="223"/>
      <c r="H27" s="224"/>
    </row>
    <row r="28" spans="1:28" ht="12" customHeight="1">
      <c r="A28" s="158" t="s">
        <v>83</v>
      </c>
      <c r="B28" s="10"/>
      <c r="C28" s="11"/>
      <c r="D28" s="11"/>
      <c r="E28" s="11"/>
      <c r="F28" s="12"/>
      <c r="G28" s="219">
        <v>0</v>
      </c>
      <c r="H28" s="220">
        <v>0</v>
      </c>
    </row>
    <row r="29" spans="1:28" ht="9.75" customHeight="1">
      <c r="A29" s="146"/>
      <c r="B29" s="7"/>
      <c r="C29" s="3"/>
      <c r="D29" s="3"/>
      <c r="E29" s="3"/>
      <c r="F29" s="1"/>
      <c r="G29" s="221"/>
      <c r="H29" s="222"/>
    </row>
    <row r="30" spans="1:28" ht="12" customHeight="1">
      <c r="A30" s="158" t="s">
        <v>84</v>
      </c>
      <c r="B30" s="10"/>
      <c r="C30" s="11"/>
      <c r="D30" s="11"/>
      <c r="E30" s="11"/>
      <c r="F30" s="11"/>
      <c r="G30" s="219">
        <f>+'Yr2 Worksheet'!F18</f>
        <v>0</v>
      </c>
      <c r="H30" s="220">
        <v>0</v>
      </c>
    </row>
    <row r="31" spans="1:28" ht="9.75" customHeight="1">
      <c r="A31" s="146"/>
      <c r="B31" s="7"/>
      <c r="C31" s="3"/>
      <c r="D31" s="3"/>
      <c r="E31" s="3"/>
      <c r="F31" s="3"/>
      <c r="G31" s="221"/>
      <c r="H31" s="222"/>
    </row>
    <row r="32" spans="1:28" ht="12" customHeight="1">
      <c r="A32" s="159" t="s">
        <v>85</v>
      </c>
      <c r="B32" s="121"/>
      <c r="C32" s="123"/>
      <c r="D32" s="123"/>
      <c r="E32" s="123"/>
      <c r="F32" s="126"/>
      <c r="G32" s="225"/>
      <c r="H32" s="226"/>
    </row>
    <row r="33" spans="1:8" ht="12" customHeight="1">
      <c r="A33" s="152"/>
      <c r="B33" s="121" t="s">
        <v>86</v>
      </c>
      <c r="C33" s="123"/>
      <c r="D33" s="123"/>
      <c r="E33" s="123"/>
      <c r="F33" s="127" t="s">
        <v>80</v>
      </c>
      <c r="G33" s="128">
        <f>+'Yr2 Worksheet'!F20</f>
        <v>0</v>
      </c>
      <c r="H33" s="160">
        <v>0</v>
      </c>
    </row>
    <row r="34" spans="1:8" ht="12" customHeight="1">
      <c r="A34" s="152"/>
      <c r="B34" s="121" t="s">
        <v>87</v>
      </c>
      <c r="C34" s="114"/>
      <c r="D34" s="114"/>
      <c r="E34" s="114"/>
      <c r="F34" s="129" t="s">
        <v>80</v>
      </c>
      <c r="G34" s="117">
        <v>0</v>
      </c>
      <c r="H34" s="153">
        <v>0</v>
      </c>
    </row>
    <row r="35" spans="1:8" ht="12" customHeight="1">
      <c r="A35" s="157"/>
      <c r="B35" s="10" t="s">
        <v>88</v>
      </c>
      <c r="C35" s="11"/>
      <c r="D35" s="11"/>
      <c r="E35" s="11"/>
      <c r="F35" s="11"/>
      <c r="G35" s="217">
        <f>SUM(G33:G34)</f>
        <v>0</v>
      </c>
      <c r="H35" s="218">
        <f>SUM(H33:H34)</f>
        <v>0</v>
      </c>
    </row>
    <row r="36" spans="1:8" ht="9.75" customHeight="1">
      <c r="A36" s="152"/>
      <c r="B36" s="7"/>
      <c r="C36" s="3"/>
      <c r="D36" s="3"/>
      <c r="E36" s="3"/>
      <c r="F36" s="204"/>
      <c r="G36" s="239"/>
      <c r="H36" s="240"/>
    </row>
    <row r="37" spans="1:8" ht="12" customHeight="1">
      <c r="A37" s="158" t="s">
        <v>89</v>
      </c>
      <c r="B37" s="10"/>
      <c r="C37" s="11"/>
      <c r="D37" s="11"/>
      <c r="E37" s="11"/>
      <c r="F37" s="11"/>
      <c r="G37" s="219">
        <f>+'Yr2 Worksheet'!F26</f>
        <v>0</v>
      </c>
      <c r="H37" s="220">
        <v>0</v>
      </c>
    </row>
    <row r="38" spans="1:8" ht="9.75" customHeight="1">
      <c r="A38" s="146"/>
      <c r="B38" s="7"/>
      <c r="C38" s="3"/>
      <c r="D38" s="3"/>
      <c r="E38" s="3"/>
      <c r="F38" s="3"/>
      <c r="G38" s="221"/>
      <c r="H38" s="222"/>
    </row>
    <row r="39" spans="1:8" ht="12" customHeight="1">
      <c r="A39" s="159" t="s">
        <v>90</v>
      </c>
      <c r="B39" s="121"/>
      <c r="C39" s="3"/>
      <c r="D39" s="3"/>
      <c r="E39" s="3"/>
      <c r="F39" s="3"/>
      <c r="G39" s="232"/>
      <c r="H39" s="233"/>
    </row>
    <row r="40" spans="1:8" ht="12" customHeight="1">
      <c r="A40" s="152"/>
      <c r="B40" s="133">
        <v>1</v>
      </c>
      <c r="C40" s="123"/>
      <c r="D40" s="123"/>
      <c r="E40" s="123"/>
      <c r="F40" s="123" t="s">
        <v>80</v>
      </c>
      <c r="G40" s="128">
        <f>+'Yr2 Worksheet'!F28</f>
        <v>0</v>
      </c>
      <c r="H40" s="160">
        <f>+'Yr2 Worksheet'!I45</f>
        <v>0</v>
      </c>
    </row>
    <row r="41" spans="1:8" ht="12" customHeight="1">
      <c r="A41" s="152"/>
      <c r="B41" s="133">
        <v>2</v>
      </c>
      <c r="C41" s="114"/>
      <c r="D41" s="114"/>
      <c r="E41" s="114"/>
      <c r="F41" s="114"/>
      <c r="G41" s="117">
        <f>+'Yr2 Worksheet'!F29</f>
        <v>0</v>
      </c>
      <c r="H41" s="153">
        <v>0</v>
      </c>
    </row>
    <row r="42" spans="1:8" ht="12" customHeight="1">
      <c r="A42" s="152"/>
      <c r="B42" s="133">
        <v>3</v>
      </c>
      <c r="C42" s="114"/>
      <c r="D42" s="114"/>
      <c r="E42" s="114"/>
      <c r="F42" s="114"/>
      <c r="G42" s="117">
        <v>0</v>
      </c>
      <c r="H42" s="153">
        <v>0</v>
      </c>
    </row>
    <row r="43" spans="1:8" ht="12" customHeight="1">
      <c r="A43" s="152"/>
      <c r="B43" s="133">
        <v>4</v>
      </c>
      <c r="C43" s="114"/>
      <c r="D43" s="114"/>
      <c r="E43" s="114"/>
      <c r="F43" s="114"/>
      <c r="G43" s="117">
        <v>0</v>
      </c>
      <c r="H43" s="153">
        <v>0</v>
      </c>
    </row>
    <row r="44" spans="1:8" ht="12" customHeight="1">
      <c r="A44" s="152"/>
      <c r="B44" s="133">
        <v>5</v>
      </c>
      <c r="C44" s="114"/>
      <c r="D44" s="114"/>
      <c r="E44" s="114"/>
      <c r="F44" s="114"/>
      <c r="G44" s="117">
        <v>0</v>
      </c>
      <c r="H44" s="153">
        <v>0</v>
      </c>
    </row>
    <row r="45" spans="1:8" ht="12" customHeight="1">
      <c r="A45" s="152"/>
      <c r="B45" s="133">
        <v>6</v>
      </c>
      <c r="C45" s="114"/>
      <c r="D45" s="114"/>
      <c r="E45" s="114"/>
      <c r="F45" s="132"/>
      <c r="G45" s="117">
        <v>0</v>
      </c>
      <c r="H45" s="153">
        <v>0</v>
      </c>
    </row>
    <row r="46" spans="1:8" ht="12" customHeight="1">
      <c r="A46" s="152"/>
      <c r="B46" s="133">
        <v>7</v>
      </c>
      <c r="C46" s="114"/>
      <c r="D46" s="114"/>
      <c r="E46" s="114"/>
      <c r="F46" s="132"/>
      <c r="G46" s="117">
        <v>0</v>
      </c>
      <c r="H46" s="153">
        <v>0</v>
      </c>
    </row>
    <row r="47" spans="1:8" ht="12" customHeight="1">
      <c r="A47" s="152"/>
      <c r="B47" s="133">
        <v>8</v>
      </c>
      <c r="C47" s="134"/>
      <c r="D47" s="134"/>
      <c r="E47" s="134"/>
      <c r="F47" s="134"/>
      <c r="G47" s="117">
        <v>0</v>
      </c>
      <c r="H47" s="153">
        <v>0</v>
      </c>
    </row>
    <row r="48" spans="1:8" ht="12" customHeight="1">
      <c r="A48" s="152"/>
      <c r="B48" s="133">
        <v>9</v>
      </c>
      <c r="C48" s="114"/>
      <c r="D48" s="114"/>
      <c r="E48" s="114"/>
      <c r="F48" s="114"/>
      <c r="G48" s="117">
        <v>0</v>
      </c>
      <c r="H48" s="153">
        <v>0</v>
      </c>
    </row>
    <row r="49" spans="1:9" ht="12" customHeight="1">
      <c r="A49" s="152"/>
      <c r="B49" s="133">
        <v>10</v>
      </c>
      <c r="C49" s="114"/>
      <c r="D49" s="114"/>
      <c r="E49" s="114"/>
      <c r="F49" s="114"/>
      <c r="G49" s="117">
        <v>0</v>
      </c>
      <c r="H49" s="153">
        <v>0</v>
      </c>
    </row>
    <row r="50" spans="1:9" ht="12" customHeight="1">
      <c r="A50" s="152"/>
      <c r="B50" s="133">
        <v>11</v>
      </c>
      <c r="C50" s="114"/>
      <c r="D50" s="114"/>
      <c r="E50" s="114"/>
      <c r="F50" s="114"/>
      <c r="G50" s="117">
        <v>0</v>
      </c>
      <c r="H50" s="153">
        <v>0</v>
      </c>
    </row>
    <row r="51" spans="1:9" ht="12" customHeight="1">
      <c r="A51" s="157"/>
      <c r="B51" s="10" t="s">
        <v>10</v>
      </c>
      <c r="C51" s="11"/>
      <c r="D51" s="11"/>
      <c r="E51" s="11"/>
      <c r="F51" s="11"/>
      <c r="G51" s="217">
        <f>+SUM(G40:G50)</f>
        <v>0</v>
      </c>
      <c r="H51" s="218">
        <f>+SUM(H40:H50)</f>
        <v>0</v>
      </c>
    </row>
    <row r="52" spans="1:9" ht="0.75" customHeight="1">
      <c r="A52" s="162"/>
      <c r="B52" s="90"/>
      <c r="C52" s="91"/>
      <c r="D52" s="91"/>
      <c r="E52" s="91"/>
      <c r="F52" s="91"/>
      <c r="G52" s="228"/>
      <c r="H52" s="229"/>
    </row>
    <row r="53" spans="1:9" ht="0.75" customHeight="1">
      <c r="A53" s="157"/>
      <c r="B53" s="10"/>
      <c r="C53" s="11"/>
      <c r="D53" s="11"/>
      <c r="E53" s="11"/>
      <c r="F53" s="11"/>
      <c r="G53" s="217"/>
      <c r="H53" s="218"/>
    </row>
    <row r="54" spans="1:9" ht="12" customHeight="1">
      <c r="A54" s="158" t="s">
        <v>11</v>
      </c>
      <c r="B54" s="10"/>
      <c r="C54" s="11" t="s">
        <v>120</v>
      </c>
      <c r="D54" s="11"/>
      <c r="E54" s="11"/>
      <c r="F54" s="11"/>
      <c r="G54" s="230">
        <f>SUM(G51+G37+G35+G30+G28+G26)</f>
        <v>0</v>
      </c>
      <c r="H54" s="231">
        <f>SUM(H51+H37+H35+H30+H28+H26)</f>
        <v>0</v>
      </c>
    </row>
    <row r="55" spans="1:9" ht="12" customHeight="1">
      <c r="A55" s="146" t="s">
        <v>121</v>
      </c>
      <c r="B55" s="7"/>
      <c r="C55" s="163" t="s">
        <v>168</v>
      </c>
      <c r="D55" s="164" t="s">
        <v>169</v>
      </c>
      <c r="E55" s="164" t="s">
        <v>80</v>
      </c>
      <c r="F55" s="164"/>
      <c r="G55" s="232"/>
      <c r="H55" s="233"/>
    </row>
    <row r="56" spans="1:9" ht="12" customHeight="1">
      <c r="A56" s="165"/>
      <c r="B56" s="124" t="s">
        <v>122</v>
      </c>
      <c r="C56" s="451">
        <v>0.33800000000000002</v>
      </c>
      <c r="D56" s="136"/>
      <c r="E56" s="169" t="s">
        <v>21</v>
      </c>
      <c r="F56" s="255">
        <f>D56*C56</f>
        <v>0</v>
      </c>
      <c r="G56" s="232"/>
      <c r="H56" s="233"/>
    </row>
    <row r="57" spans="1:9" ht="12" customHeight="1">
      <c r="A57" s="165"/>
      <c r="B57" s="170" t="s">
        <v>123</v>
      </c>
      <c r="C57" s="135">
        <v>0.26</v>
      </c>
      <c r="D57" s="136"/>
      <c r="E57" s="171" t="s">
        <v>21</v>
      </c>
      <c r="F57" s="255">
        <f>D57*C57</f>
        <v>0</v>
      </c>
      <c r="G57" s="232"/>
      <c r="H57" s="233"/>
    </row>
    <row r="58" spans="1:9" ht="12" customHeight="1" thickBot="1">
      <c r="A58" s="157"/>
      <c r="B58" s="10" t="s">
        <v>80</v>
      </c>
      <c r="C58" s="642" t="s">
        <v>124</v>
      </c>
      <c r="D58" s="643"/>
      <c r="E58" s="14"/>
      <c r="F58" s="256">
        <f>SUM(F56:F57)</f>
        <v>0</v>
      </c>
      <c r="G58" s="259">
        <f>+'Yr2 Worksheet'!F39</f>
        <v>0</v>
      </c>
      <c r="H58" s="260">
        <f>+'Yr2 Worksheet'!I39</f>
        <v>0</v>
      </c>
      <c r="I58" s="243"/>
    </row>
    <row r="59" spans="1:9" ht="15.75" customHeight="1">
      <c r="A59" s="166" t="s">
        <v>125</v>
      </c>
      <c r="B59" s="167"/>
      <c r="C59" s="168"/>
      <c r="D59" s="168"/>
      <c r="E59" s="168"/>
      <c r="F59" s="168"/>
      <c r="G59" s="235">
        <f>SUM(G54:G58)</f>
        <v>0</v>
      </c>
      <c r="H59" s="236">
        <f>SUM(H54:H58)</f>
        <v>0</v>
      </c>
    </row>
    <row r="60" spans="1:9" ht="14.1" customHeight="1">
      <c r="A60" s="103"/>
      <c r="B60" s="104"/>
      <c r="C60" s="105"/>
      <c r="D60" s="105"/>
      <c r="E60" s="105"/>
      <c r="F60" s="105"/>
      <c r="G60" s="106"/>
      <c r="H60" s="106"/>
    </row>
    <row r="61" spans="1:9" ht="14.1" customHeight="1">
      <c r="A61" s="263"/>
      <c r="B61" s="262"/>
      <c r="C61" s="262"/>
      <c r="D61" s="262"/>
      <c r="E61" s="262"/>
      <c r="F61" s="262"/>
      <c r="G61" s="449"/>
      <c r="H61" s="449"/>
      <c r="I61" s="458"/>
    </row>
    <row r="62" spans="1:9" ht="12" customHeight="1">
      <c r="A62" s="15"/>
      <c r="B62" s="13"/>
      <c r="C62" s="2"/>
      <c r="D62" s="2"/>
      <c r="E62" s="2"/>
      <c r="F62" s="2"/>
      <c r="G62" s="16"/>
      <c r="H62" s="16"/>
    </row>
    <row r="63" spans="1:9" ht="12" customHeight="1">
      <c r="A63" s="102"/>
      <c r="B63" s="102"/>
      <c r="C63" s="102"/>
      <c r="D63" s="102"/>
      <c r="E63" s="102"/>
      <c r="F63" s="102"/>
      <c r="G63" s="102"/>
      <c r="H63" s="102"/>
    </row>
    <row r="64" spans="1:9" ht="12" customHeight="1">
      <c r="A64" s="102"/>
      <c r="B64" s="102"/>
      <c r="C64" s="102"/>
      <c r="D64" s="102"/>
      <c r="E64" s="102"/>
      <c r="F64" s="102"/>
      <c r="G64" s="102"/>
      <c r="H64" s="102"/>
    </row>
    <row r="65" spans="1:8" ht="12" customHeight="1">
      <c r="A65" s="102"/>
      <c r="B65" s="102"/>
      <c r="C65" s="102"/>
      <c r="D65" s="102"/>
      <c r="E65" s="102"/>
      <c r="F65" s="102"/>
      <c r="G65" s="102"/>
      <c r="H65" s="102"/>
    </row>
    <row r="66" spans="1:8" ht="12" customHeight="1">
      <c r="A66" s="102"/>
      <c r="B66" s="102"/>
      <c r="C66" s="102"/>
      <c r="D66" s="102"/>
      <c r="E66" s="102"/>
      <c r="F66" s="102"/>
      <c r="G66" s="102"/>
      <c r="H66" s="102"/>
    </row>
    <row r="67" spans="1:8" ht="12" customHeight="1">
      <c r="A67" s="102"/>
      <c r="B67" s="102"/>
      <c r="C67" s="102"/>
      <c r="D67" s="102"/>
      <c r="E67" s="102"/>
      <c r="F67" s="102"/>
      <c r="G67" s="102"/>
      <c r="H67" s="102"/>
    </row>
    <row r="68" spans="1:8" ht="12" customHeight="1">
      <c r="A68" s="102"/>
      <c r="B68" s="102"/>
      <c r="C68" s="102"/>
      <c r="D68" s="102"/>
      <c r="E68" s="102"/>
      <c r="F68" s="102"/>
      <c r="G68" s="102"/>
      <c r="H68" s="102"/>
    </row>
    <row r="69" spans="1:8" ht="12" customHeight="1">
      <c r="A69" s="102"/>
      <c r="B69" s="102"/>
      <c r="C69" s="102"/>
      <c r="D69" s="102"/>
      <c r="E69" s="102"/>
      <c r="F69" s="102"/>
      <c r="G69" s="102"/>
      <c r="H69" s="102"/>
    </row>
    <row r="70" spans="1:8" ht="12" customHeight="1">
      <c r="A70" s="102"/>
      <c r="B70" s="102"/>
      <c r="C70" s="102"/>
      <c r="D70" s="102"/>
      <c r="E70" s="102"/>
      <c r="F70" s="102"/>
      <c r="G70" s="102"/>
      <c r="H70" s="102"/>
    </row>
    <row r="71" spans="1:8" ht="12" customHeight="1">
      <c r="A71" s="102"/>
      <c r="B71" s="102"/>
      <c r="C71" s="102"/>
      <c r="D71" s="102"/>
      <c r="E71" s="102"/>
      <c r="F71" s="102"/>
      <c r="G71" s="102"/>
      <c r="H71" s="102"/>
    </row>
    <row r="72" spans="1:8" ht="12" customHeight="1">
      <c r="A72" s="102"/>
      <c r="B72" s="102"/>
      <c r="C72" s="102"/>
      <c r="D72" s="102"/>
      <c r="E72" s="102"/>
      <c r="F72" s="102"/>
      <c r="G72" s="102"/>
      <c r="H72" s="102"/>
    </row>
    <row r="73" spans="1:8" ht="12" customHeight="1">
      <c r="A73" s="102"/>
      <c r="B73" s="102"/>
      <c r="C73" s="102"/>
      <c r="D73" s="102"/>
      <c r="E73" s="102"/>
      <c r="F73" s="102"/>
      <c r="G73" s="102"/>
      <c r="H73" s="102"/>
    </row>
    <row r="74" spans="1:8" ht="12" customHeight="1">
      <c r="A74" s="102"/>
      <c r="B74" s="102"/>
      <c r="C74" s="102"/>
      <c r="D74" s="102"/>
      <c r="E74" s="102"/>
      <c r="F74" s="102"/>
      <c r="G74" s="102"/>
      <c r="H74" s="102"/>
    </row>
    <row r="75" spans="1:8" ht="12" customHeight="1">
      <c r="A75" s="102"/>
      <c r="B75" s="102"/>
      <c r="C75" s="102"/>
      <c r="D75" s="102"/>
      <c r="E75" s="102"/>
      <c r="F75" s="102"/>
      <c r="G75" s="102"/>
      <c r="H75" s="102"/>
    </row>
    <row r="76" spans="1:8" ht="12" customHeight="1">
      <c r="A76" s="102"/>
      <c r="B76" s="102"/>
      <c r="C76" s="102"/>
      <c r="D76" s="102"/>
      <c r="E76" s="102"/>
      <c r="F76" s="102"/>
      <c r="G76" s="102"/>
      <c r="H76" s="102"/>
    </row>
    <row r="77" spans="1:8" ht="12" customHeight="1">
      <c r="A77" s="102"/>
      <c r="B77" s="102"/>
      <c r="C77" s="102"/>
      <c r="D77" s="102"/>
      <c r="E77" s="102"/>
      <c r="F77" s="102"/>
      <c r="G77" s="102"/>
      <c r="H77" s="102"/>
    </row>
    <row r="78" spans="1:8" ht="12" customHeight="1">
      <c r="A78" s="102"/>
      <c r="B78" s="102"/>
      <c r="C78" s="102"/>
      <c r="D78" s="102"/>
      <c r="E78" s="102"/>
      <c r="F78" s="102"/>
      <c r="G78" s="102"/>
      <c r="H78" s="102"/>
    </row>
    <row r="79" spans="1:8" ht="12" customHeight="1">
      <c r="A79" s="102"/>
      <c r="B79" s="102"/>
      <c r="C79" s="102"/>
      <c r="D79" s="102"/>
      <c r="E79" s="102"/>
      <c r="F79" s="102"/>
      <c r="G79" s="102"/>
      <c r="H79" s="102"/>
    </row>
    <row r="80" spans="1:8" ht="12" customHeight="1">
      <c r="A80" s="102"/>
      <c r="B80" s="102"/>
      <c r="C80" s="102"/>
      <c r="D80" s="102"/>
      <c r="E80" s="102"/>
      <c r="F80" s="102"/>
      <c r="G80" s="102"/>
      <c r="H80" s="102"/>
    </row>
    <row r="81" spans="1:8" ht="12" customHeight="1">
      <c r="A81" s="102"/>
      <c r="B81" s="102"/>
      <c r="C81" s="102"/>
      <c r="D81" s="102"/>
      <c r="E81" s="102"/>
      <c r="F81" s="102"/>
      <c r="G81" s="102"/>
      <c r="H81" s="102"/>
    </row>
    <row r="82" spans="1:8" ht="12" customHeight="1">
      <c r="A82" s="102"/>
      <c r="B82" s="102"/>
      <c r="C82" s="102"/>
      <c r="D82" s="102"/>
      <c r="E82" s="102"/>
      <c r="F82" s="102"/>
      <c r="G82" s="102"/>
      <c r="H82" s="102"/>
    </row>
    <row r="83" spans="1:8" ht="12" customHeight="1">
      <c r="A83" s="102"/>
      <c r="B83" s="102"/>
      <c r="C83" s="102"/>
      <c r="D83" s="102"/>
      <c r="E83" s="102"/>
      <c r="F83" s="102"/>
      <c r="G83" s="102"/>
      <c r="H83" s="102"/>
    </row>
    <row r="84" spans="1:8" ht="12" customHeight="1">
      <c r="A84" s="102"/>
      <c r="B84" s="102"/>
      <c r="C84" s="102"/>
      <c r="D84" s="102"/>
      <c r="E84" s="102"/>
      <c r="F84" s="102"/>
      <c r="G84" s="102"/>
      <c r="H84" s="102"/>
    </row>
    <row r="85" spans="1:8" ht="12" customHeight="1">
      <c r="A85" s="102"/>
      <c r="B85" s="102"/>
      <c r="C85" s="102"/>
      <c r="D85" s="102"/>
      <c r="E85" s="102"/>
      <c r="F85" s="102"/>
      <c r="G85" s="102"/>
      <c r="H85" s="102"/>
    </row>
    <row r="86" spans="1:8" ht="12" customHeight="1">
      <c r="A86" s="102"/>
      <c r="B86" s="102"/>
      <c r="C86" s="102"/>
      <c r="D86" s="102"/>
      <c r="E86" s="102"/>
      <c r="F86" s="102"/>
      <c r="G86" s="102"/>
      <c r="H86" s="102"/>
    </row>
    <row r="87" spans="1:8" ht="12" customHeight="1">
      <c r="A87" s="102"/>
      <c r="B87" s="102"/>
      <c r="C87" s="102"/>
      <c r="D87" s="102"/>
      <c r="E87" s="102"/>
      <c r="F87" s="102"/>
      <c r="G87" s="102"/>
      <c r="H87" s="102"/>
    </row>
    <row r="88" spans="1:8" ht="12" customHeight="1">
      <c r="A88" s="102"/>
      <c r="B88" s="102"/>
      <c r="C88" s="102"/>
      <c r="D88" s="102"/>
      <c r="E88" s="102"/>
      <c r="F88" s="102"/>
      <c r="G88" s="102"/>
      <c r="H88" s="102"/>
    </row>
    <row r="89" spans="1:8" ht="12" customHeight="1">
      <c r="A89" s="102"/>
      <c r="B89" s="102"/>
      <c r="C89" s="102"/>
      <c r="D89" s="102"/>
      <c r="E89" s="102"/>
      <c r="F89" s="102"/>
      <c r="G89" s="102"/>
      <c r="H89" s="102"/>
    </row>
    <row r="90" spans="1:8" ht="12" customHeight="1">
      <c r="A90" s="102"/>
      <c r="B90" s="102"/>
      <c r="C90" s="102"/>
      <c r="D90" s="102"/>
      <c r="E90" s="102"/>
      <c r="F90" s="102"/>
      <c r="G90" s="102"/>
      <c r="H90" s="102"/>
    </row>
    <row r="91" spans="1:8" ht="12" customHeight="1"/>
    <row r="92" spans="1:8" ht="12" customHeight="1"/>
    <row r="93" spans="1:8" ht="12" customHeight="1"/>
    <row r="94" spans="1:8" ht="12" customHeight="1"/>
    <row r="95" spans="1:8" ht="12" customHeight="1"/>
    <row r="96" spans="1:8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</sheetData>
  <mergeCells count="8">
    <mergeCell ref="A7:E7"/>
    <mergeCell ref="C58:D58"/>
    <mergeCell ref="G1:H1"/>
    <mergeCell ref="G2:H2"/>
    <mergeCell ref="A3:F3"/>
    <mergeCell ref="G3:H3"/>
    <mergeCell ref="G6:H6"/>
    <mergeCell ref="G8:H8"/>
  </mergeCells>
  <phoneticPr fontId="0" type="noConversion"/>
  <printOptions horizontalCentered="1"/>
  <pageMargins left="0.5" right="0.5" top="0.5" bottom="0" header="0.5" footer="0.5"/>
  <pageSetup orientation="portrait" horizontalDpi="4294967292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workbookViewId="0">
      <selection activeCell="I9" sqref="I9"/>
    </sheetView>
  </sheetViews>
  <sheetFormatPr defaultColWidth="9.109375" defaultRowHeight="13.2"/>
  <cols>
    <col min="1" max="1" width="35.33203125" style="268" customWidth="1"/>
    <col min="2" max="2" width="8.44140625" style="268" customWidth="1"/>
    <col min="3" max="3" width="6" style="268" customWidth="1"/>
    <col min="4" max="4" width="5.6640625" style="268" customWidth="1"/>
    <col min="5" max="5" width="6.5546875" style="268" customWidth="1"/>
    <col min="6" max="6" width="11" style="268" customWidth="1"/>
    <col min="7" max="7" width="6.6640625" style="268" customWidth="1"/>
    <col min="8" max="8" width="5.5546875" style="268" customWidth="1"/>
    <col min="9" max="9" width="17" style="268" customWidth="1"/>
    <col min="10" max="11" width="7" style="268" customWidth="1"/>
    <col min="12" max="12" width="10.109375" style="268" customWidth="1"/>
    <col min="13" max="13" width="12.109375" style="268" customWidth="1"/>
    <col min="14" max="14" width="11.33203125" style="268" bestFit="1" customWidth="1"/>
    <col min="15" max="16384" width="9.109375" style="268"/>
  </cols>
  <sheetData>
    <row r="1" spans="1:12" ht="17.399999999999999">
      <c r="A1" s="525" t="s">
        <v>228</v>
      </c>
      <c r="B1" s="526"/>
      <c r="C1" s="526"/>
      <c r="D1" s="527"/>
      <c r="E1" s="526"/>
      <c r="F1" s="526"/>
      <c r="G1" s="526"/>
      <c r="H1" s="526"/>
      <c r="I1" s="528"/>
    </row>
    <row r="2" spans="1:12" ht="32.25" customHeight="1">
      <c r="A2" s="660" t="s">
        <v>232</v>
      </c>
      <c r="B2" s="661"/>
      <c r="C2" s="661"/>
      <c r="D2" s="661"/>
      <c r="E2" s="661"/>
      <c r="F2" s="661"/>
      <c r="G2" s="661"/>
      <c r="H2" s="568"/>
      <c r="I2" s="569"/>
    </row>
    <row r="3" spans="1:12">
      <c r="A3" s="529" t="s">
        <v>220</v>
      </c>
      <c r="B3" s="658"/>
      <c r="C3" s="658"/>
      <c r="D3" s="658"/>
      <c r="E3" s="658"/>
      <c r="F3" s="658"/>
      <c r="G3" s="658"/>
      <c r="H3" s="658"/>
      <c r="I3" s="659"/>
    </row>
    <row r="4" spans="1:12">
      <c r="A4" s="530" t="s">
        <v>221</v>
      </c>
      <c r="B4" s="658"/>
      <c r="C4" s="658"/>
      <c r="D4" s="658"/>
      <c r="E4" s="658"/>
      <c r="F4" s="658"/>
      <c r="G4" s="658"/>
      <c r="H4" s="658"/>
      <c r="I4" s="659"/>
      <c r="L4" s="566"/>
    </row>
    <row r="5" spans="1:12">
      <c r="A5" s="531" t="s">
        <v>225</v>
      </c>
      <c r="B5" s="462" t="s">
        <v>227</v>
      </c>
      <c r="C5" s="274"/>
      <c r="D5" s="281"/>
      <c r="E5" s="463" t="s">
        <v>174</v>
      </c>
      <c r="F5" s="567" t="s">
        <v>231</v>
      </c>
      <c r="G5" s="532"/>
      <c r="H5" s="532"/>
      <c r="I5" s="533"/>
      <c r="L5"/>
    </row>
    <row r="6" spans="1:12" ht="13.8" thickBot="1">
      <c r="A6" s="534"/>
      <c r="B6" s="461"/>
      <c r="C6" s="274"/>
      <c r="D6" s="281"/>
      <c r="E6" s="274"/>
      <c r="F6" s="282"/>
      <c r="G6" s="274"/>
      <c r="H6" s="275"/>
      <c r="I6" s="533"/>
      <c r="L6"/>
    </row>
    <row r="7" spans="1:12" ht="13.8" thickTop="1">
      <c r="A7" s="535" t="s">
        <v>175</v>
      </c>
      <c r="B7" s="482" t="s">
        <v>176</v>
      </c>
      <c r="C7" s="483" t="s">
        <v>177</v>
      </c>
      <c r="D7" s="484" t="s">
        <v>178</v>
      </c>
      <c r="E7" s="485" t="s">
        <v>178</v>
      </c>
      <c r="F7" s="486"/>
      <c r="G7" s="487" t="s">
        <v>179</v>
      </c>
      <c r="H7" s="488" t="s">
        <v>179</v>
      </c>
      <c r="I7" s="536"/>
      <c r="L7"/>
    </row>
    <row r="8" spans="1:12">
      <c r="A8" s="537" t="s">
        <v>180</v>
      </c>
      <c r="B8" s="489" t="s">
        <v>181</v>
      </c>
      <c r="C8" s="490" t="s">
        <v>168</v>
      </c>
      <c r="D8" s="491" t="s">
        <v>182</v>
      </c>
      <c r="E8" s="492" t="s">
        <v>183</v>
      </c>
      <c r="F8" s="493" t="s">
        <v>184</v>
      </c>
      <c r="G8" s="494" t="s">
        <v>182</v>
      </c>
      <c r="H8" s="495" t="s">
        <v>183</v>
      </c>
      <c r="I8" s="538" t="s">
        <v>185</v>
      </c>
      <c r="L8"/>
    </row>
    <row r="9" spans="1:12">
      <c r="A9" s="539"/>
      <c r="B9" s="302"/>
      <c r="C9" s="309"/>
      <c r="D9" s="496">
        <f>E9/12</f>
        <v>0</v>
      </c>
      <c r="E9" s="305"/>
      <c r="F9" s="497">
        <f>ROUND(B9*E9,0)</f>
        <v>0</v>
      </c>
      <c r="G9" s="496">
        <f t="shared" ref="G9:G16" si="0">H9/12</f>
        <v>0</v>
      </c>
      <c r="H9" s="307"/>
      <c r="I9" s="503">
        <f t="shared" ref="I9:I15" si="1">ROUND(B9*H9,0)</f>
        <v>0</v>
      </c>
      <c r="L9"/>
    </row>
    <row r="10" spans="1:12">
      <c r="A10" s="540"/>
      <c r="B10" s="302"/>
      <c r="C10" s="309"/>
      <c r="D10" s="496">
        <f>E10/12</f>
        <v>0</v>
      </c>
      <c r="E10" s="305"/>
      <c r="F10" s="497">
        <f>ROUND(B10*E10,0)</f>
        <v>0</v>
      </c>
      <c r="G10" s="496">
        <f t="shared" si="0"/>
        <v>0</v>
      </c>
      <c r="H10" s="310"/>
      <c r="I10" s="503">
        <f t="shared" si="1"/>
        <v>0</v>
      </c>
      <c r="L10"/>
    </row>
    <row r="11" spans="1:12">
      <c r="A11" s="539"/>
      <c r="B11" s="302"/>
      <c r="C11" s="309"/>
      <c r="D11" s="496">
        <f>E11/12</f>
        <v>0</v>
      </c>
      <c r="E11" s="305"/>
      <c r="F11" s="497">
        <f>ROUND(B11*E11,0)</f>
        <v>0</v>
      </c>
      <c r="G11" s="496">
        <f t="shared" si="0"/>
        <v>0</v>
      </c>
      <c r="H11" s="310"/>
      <c r="I11" s="503">
        <f t="shared" si="1"/>
        <v>0</v>
      </c>
      <c r="L11"/>
    </row>
    <row r="12" spans="1:12">
      <c r="A12" s="539"/>
      <c r="B12" s="302"/>
      <c r="C12" s="303"/>
      <c r="D12" s="496">
        <f t="shared" ref="D12:D13" si="2">E12/12</f>
        <v>0</v>
      </c>
      <c r="E12" s="305"/>
      <c r="F12" s="497">
        <f t="shared" ref="F12:F13" si="3">ROUND(B12*E12,0)</f>
        <v>0</v>
      </c>
      <c r="G12" s="496">
        <f t="shared" si="0"/>
        <v>0</v>
      </c>
      <c r="H12" s="310"/>
      <c r="I12" s="503">
        <f t="shared" si="1"/>
        <v>0</v>
      </c>
      <c r="L12"/>
    </row>
    <row r="13" spans="1:12">
      <c r="A13" s="539"/>
      <c r="B13" s="447"/>
      <c r="C13" s="309"/>
      <c r="D13" s="496">
        <f t="shared" si="2"/>
        <v>0</v>
      </c>
      <c r="E13" s="305"/>
      <c r="F13" s="497">
        <f t="shared" si="3"/>
        <v>0</v>
      </c>
      <c r="G13" s="496">
        <f t="shared" si="0"/>
        <v>0</v>
      </c>
      <c r="H13" s="310"/>
      <c r="I13" s="503">
        <f t="shared" si="1"/>
        <v>0</v>
      </c>
      <c r="L13"/>
    </row>
    <row r="14" spans="1:12">
      <c r="A14" s="539"/>
      <c r="B14" s="302"/>
      <c r="C14" s="309"/>
      <c r="D14" s="496">
        <f>E14/12</f>
        <v>0</v>
      </c>
      <c r="E14" s="305"/>
      <c r="F14" s="497">
        <f>ROUND(B14*E14,0)</f>
        <v>0</v>
      </c>
      <c r="G14" s="496">
        <f t="shared" si="0"/>
        <v>0</v>
      </c>
      <c r="H14" s="310"/>
      <c r="I14" s="503">
        <f t="shared" si="1"/>
        <v>0</v>
      </c>
      <c r="L14"/>
    </row>
    <row r="15" spans="1:12">
      <c r="A15" s="539"/>
      <c r="B15" s="302"/>
      <c r="C15" s="309"/>
      <c r="D15" s="496">
        <f>E15/12</f>
        <v>0</v>
      </c>
      <c r="E15" s="305"/>
      <c r="F15" s="497">
        <f>ROUND(B15*E15,0)</f>
        <v>0</v>
      </c>
      <c r="G15" s="496">
        <f t="shared" si="0"/>
        <v>0</v>
      </c>
      <c r="H15" s="310"/>
      <c r="I15" s="503">
        <f t="shared" si="1"/>
        <v>0</v>
      </c>
      <c r="L15" s="459"/>
    </row>
    <row r="16" spans="1:12">
      <c r="A16" s="541" t="s">
        <v>186</v>
      </c>
      <c r="B16" s="498"/>
      <c r="C16" s="358"/>
      <c r="D16" s="498"/>
      <c r="E16" s="499"/>
      <c r="F16" s="500">
        <f>SUM(F9:F15)</f>
        <v>0</v>
      </c>
      <c r="G16" s="501">
        <f t="shared" si="0"/>
        <v>0</v>
      </c>
      <c r="H16" s="502"/>
      <c r="I16" s="503">
        <f>SUM(I9:I15)</f>
        <v>0</v>
      </c>
    </row>
    <row r="17" spans="1:12">
      <c r="A17" s="542"/>
      <c r="B17" s="469"/>
      <c r="C17" s="469"/>
      <c r="D17" s="469"/>
      <c r="E17" s="412"/>
      <c r="F17" s="504"/>
      <c r="G17" s="505"/>
      <c r="H17" s="469"/>
      <c r="I17" s="504"/>
      <c r="L17" s="325"/>
    </row>
    <row r="18" spans="1:12">
      <c r="A18" s="541" t="s">
        <v>187</v>
      </c>
      <c r="B18" s="358"/>
      <c r="C18" s="358"/>
      <c r="D18" s="358"/>
      <c r="E18" s="412"/>
      <c r="F18" s="506">
        <f>ROUND(F15*C15+F9*C9+F10*C10+F11*C11+F12*C12+F13*C13+F14*C14,0)</f>
        <v>0</v>
      </c>
      <c r="G18" s="507"/>
      <c r="H18" s="508"/>
      <c r="I18" s="509">
        <f>ROUND(I12*C12+I13*C13+I9*C9+I10*C10+I11*C11+I14*C14+I15*C15,0)</f>
        <v>0</v>
      </c>
      <c r="L18" s="330"/>
    </row>
    <row r="19" spans="1:12">
      <c r="A19" s="542"/>
      <c r="B19" s="469"/>
      <c r="C19" s="469"/>
      <c r="D19" s="469"/>
      <c r="E19" s="471"/>
      <c r="F19" s="332"/>
      <c r="G19" s="333"/>
      <c r="H19" s="334"/>
      <c r="I19" s="335"/>
    </row>
    <row r="20" spans="1:12">
      <c r="A20" s="543" t="s">
        <v>188</v>
      </c>
      <c r="B20" s="358"/>
      <c r="C20" s="358"/>
      <c r="D20" s="358"/>
      <c r="E20" s="345"/>
      <c r="F20" s="338"/>
      <c r="G20" s="339"/>
      <c r="H20" s="340"/>
      <c r="I20" s="341"/>
    </row>
    <row r="21" spans="1:12">
      <c r="A21" s="544" t="s">
        <v>189</v>
      </c>
      <c r="B21" s="358"/>
      <c r="C21" s="343" t="s">
        <v>190</v>
      </c>
      <c r="D21" s="344"/>
      <c r="E21" s="345"/>
      <c r="F21" s="346"/>
      <c r="G21" s="347"/>
      <c r="H21" s="348"/>
      <c r="I21" s="349"/>
    </row>
    <row r="22" spans="1:12">
      <c r="A22" s="544" t="s">
        <v>191</v>
      </c>
      <c r="B22" s="358"/>
      <c r="C22" s="350" t="s">
        <v>192</v>
      </c>
      <c r="D22" s="344"/>
      <c r="E22" s="345"/>
      <c r="F22" s="359">
        <f>D21+D22</f>
        <v>0</v>
      </c>
      <c r="G22" s="352"/>
      <c r="H22" s="353"/>
      <c r="I22" s="360"/>
      <c r="L22" s="355"/>
    </row>
    <row r="23" spans="1:12">
      <c r="A23" s="545" t="s">
        <v>193</v>
      </c>
      <c r="B23" s="357"/>
      <c r="C23" s="358"/>
      <c r="D23" s="358"/>
      <c r="E23" s="345"/>
      <c r="F23" s="359"/>
      <c r="G23" s="352"/>
      <c r="H23" s="353"/>
      <c r="I23" s="360"/>
      <c r="L23" s="355"/>
    </row>
    <row r="24" spans="1:12">
      <c r="A24" s="544"/>
      <c r="B24" s="357"/>
      <c r="C24" s="361" t="s">
        <v>194</v>
      </c>
      <c r="D24" s="362"/>
      <c r="E24" s="345"/>
      <c r="F24" s="359"/>
      <c r="G24" s="352"/>
      <c r="H24" s="353"/>
      <c r="I24" s="360"/>
      <c r="L24" s="355"/>
    </row>
    <row r="25" spans="1:12">
      <c r="A25" s="546"/>
      <c r="B25" s="357"/>
      <c r="C25" s="361" t="s">
        <v>195</v>
      </c>
      <c r="D25" s="362"/>
      <c r="E25" s="345"/>
      <c r="F25" s="359">
        <f>D25+D24</f>
        <v>0</v>
      </c>
      <c r="G25" s="352"/>
      <c r="H25" s="353"/>
      <c r="I25" s="360">
        <f>G25+G24</f>
        <v>0</v>
      </c>
      <c r="L25" s="355"/>
    </row>
    <row r="26" spans="1:12">
      <c r="A26" s="541" t="s">
        <v>196</v>
      </c>
      <c r="B26" s="358"/>
      <c r="C26" s="358"/>
      <c r="D26" s="358"/>
      <c r="E26" s="412"/>
      <c r="F26" s="476">
        <f>SUM(F22:F25)</f>
        <v>0</v>
      </c>
      <c r="G26" s="413"/>
      <c r="H26" s="381"/>
      <c r="I26" s="509">
        <f>SUM(I22:I25)</f>
        <v>0</v>
      </c>
      <c r="L26" s="355"/>
    </row>
    <row r="27" spans="1:12">
      <c r="A27" s="542"/>
      <c r="B27" s="469"/>
      <c r="C27" s="469"/>
      <c r="D27" s="469"/>
      <c r="E27" s="471"/>
      <c r="F27" s="510"/>
      <c r="G27" s="511"/>
      <c r="H27" s="334"/>
      <c r="I27" s="512"/>
      <c r="L27" s="355"/>
    </row>
    <row r="28" spans="1:12">
      <c r="A28" s="541" t="s">
        <v>197</v>
      </c>
      <c r="B28" s="358"/>
      <c r="C28" s="358"/>
      <c r="D28" s="358"/>
      <c r="E28" s="345"/>
      <c r="F28" s="338"/>
      <c r="G28" s="371"/>
      <c r="H28" s="348"/>
      <c r="I28" s="341"/>
      <c r="L28" s="355"/>
    </row>
    <row r="29" spans="1:12">
      <c r="A29" s="544" t="s">
        <v>198</v>
      </c>
      <c r="B29" s="358"/>
      <c r="C29" s="358"/>
      <c r="D29" s="358"/>
      <c r="E29" s="345"/>
      <c r="F29" s="373"/>
      <c r="G29" s="374"/>
      <c r="H29" s="348"/>
      <c r="I29" s="375"/>
    </row>
    <row r="30" spans="1:12">
      <c r="A30" s="547">
        <v>1</v>
      </c>
      <c r="B30" s="357"/>
      <c r="C30" s="358"/>
      <c r="D30" s="358"/>
      <c r="E30" s="345"/>
      <c r="F30" s="465"/>
      <c r="G30" s="376"/>
      <c r="H30" s="353"/>
      <c r="I30" s="341"/>
    </row>
    <row r="31" spans="1:12">
      <c r="A31" s="547">
        <v>2</v>
      </c>
      <c r="B31" s="357"/>
      <c r="C31" s="358"/>
      <c r="D31" s="358"/>
      <c r="E31" s="345"/>
      <c r="F31" s="338"/>
      <c r="G31" s="377"/>
      <c r="H31" s="353"/>
      <c r="I31" s="341"/>
    </row>
    <row r="32" spans="1:12">
      <c r="A32" s="547">
        <v>3</v>
      </c>
      <c r="B32" s="357"/>
      <c r="C32" s="358"/>
      <c r="D32" s="358"/>
      <c r="E32" s="345"/>
      <c r="F32" s="338"/>
      <c r="G32" s="377"/>
      <c r="H32" s="353"/>
      <c r="I32" s="341"/>
    </row>
    <row r="33" spans="1:14">
      <c r="A33" s="547">
        <v>4</v>
      </c>
      <c r="B33" s="357"/>
      <c r="C33" s="358"/>
      <c r="D33" s="358"/>
      <c r="E33" s="345"/>
      <c r="F33" s="338"/>
      <c r="G33" s="377"/>
      <c r="H33" s="353"/>
      <c r="I33" s="341"/>
    </row>
    <row r="34" spans="1:14">
      <c r="A34" s="548" t="s">
        <v>199</v>
      </c>
      <c r="B34" s="358"/>
      <c r="C34" s="358"/>
      <c r="D34" s="358"/>
      <c r="E34" s="513"/>
      <c r="F34" s="338"/>
      <c r="G34" s="380"/>
      <c r="H34" s="381"/>
      <c r="I34" s="338"/>
    </row>
    <row r="35" spans="1:14" ht="13.8" thickBot="1">
      <c r="A35" s="549" t="s">
        <v>200</v>
      </c>
      <c r="B35" s="514"/>
      <c r="C35" s="515"/>
      <c r="D35" s="514"/>
      <c r="E35" s="516"/>
      <c r="F35" s="517">
        <f>SUM(F30:F34)</f>
        <v>0</v>
      </c>
      <c r="G35" s="518"/>
      <c r="H35" s="519"/>
      <c r="I35" s="517">
        <f>SUM(I30:I34)</f>
        <v>0</v>
      </c>
    </row>
    <row r="36" spans="1:14" ht="13.8" thickTop="1">
      <c r="A36" s="542"/>
      <c r="B36" s="469"/>
      <c r="C36" s="469"/>
      <c r="D36" s="469"/>
      <c r="E36" s="471"/>
      <c r="F36" s="520"/>
      <c r="G36" s="505"/>
      <c r="H36" s="334"/>
      <c r="I36" s="520"/>
      <c r="M36" s="391"/>
    </row>
    <row r="37" spans="1:14">
      <c r="A37" s="543" t="s">
        <v>201</v>
      </c>
      <c r="B37" s="358"/>
      <c r="C37" s="358"/>
      <c r="D37" s="358"/>
      <c r="E37" s="345"/>
      <c r="F37" s="476">
        <f>ROUND(F35+F28+F26+F20+F18+F16,0)</f>
        <v>0</v>
      </c>
      <c r="G37" s="413"/>
      <c r="H37" s="381"/>
      <c r="I37" s="476">
        <f>ROUND(I35+I28+I26+I20+I18+I16,0)</f>
        <v>0</v>
      </c>
      <c r="K37" s="448"/>
    </row>
    <row r="38" spans="1:14">
      <c r="A38" s="544" t="s">
        <v>121</v>
      </c>
      <c r="B38" s="358"/>
      <c r="C38" s="358"/>
      <c r="D38" s="358"/>
      <c r="E38" s="345"/>
      <c r="F38" s="467"/>
      <c r="G38" s="521"/>
      <c r="H38" s="348"/>
      <c r="I38" s="467"/>
    </row>
    <row r="39" spans="1:14">
      <c r="A39" s="550" t="s">
        <v>202</v>
      </c>
      <c r="B39" s="464"/>
      <c r="C39" s="522" t="s">
        <v>203</v>
      </c>
      <c r="D39" s="358"/>
      <c r="E39" s="345"/>
      <c r="F39" s="359">
        <f>ROUND((F37+F42)*B39,0)</f>
        <v>0</v>
      </c>
      <c r="G39" s="523"/>
      <c r="H39" s="524"/>
      <c r="I39" s="359">
        <f>ROUND((I37-I32-I30)*B39,0)</f>
        <v>0</v>
      </c>
      <c r="M39" s="400"/>
      <c r="N39" s="400"/>
    </row>
    <row r="40" spans="1:14">
      <c r="A40" s="550"/>
      <c r="B40" s="464"/>
      <c r="C40" s="522"/>
      <c r="D40" s="358"/>
      <c r="E40" s="345"/>
      <c r="F40" s="359"/>
      <c r="G40" s="596"/>
      <c r="H40" s="597"/>
      <c r="I40" s="359"/>
      <c r="M40" s="400"/>
      <c r="N40" s="400"/>
    </row>
    <row r="41" spans="1:14">
      <c r="A41" s="550"/>
      <c r="B41" s="464"/>
      <c r="C41" s="522"/>
      <c r="D41" s="358"/>
      <c r="E41" s="345"/>
      <c r="F41" s="359"/>
      <c r="G41" s="596"/>
      <c r="H41" s="597"/>
      <c r="I41" s="359"/>
      <c r="M41" s="400"/>
      <c r="N41" s="400"/>
    </row>
    <row r="42" spans="1:14">
      <c r="A42" s="551" t="s">
        <v>229</v>
      </c>
      <c r="B42" s="466">
        <v>0.1</v>
      </c>
      <c r="C42" s="402" t="s">
        <v>203</v>
      </c>
      <c r="D42" s="314"/>
      <c r="E42" s="337"/>
      <c r="F42" s="351">
        <f>IF(B5="Y", ROUND(F37*B42,0), 0)</f>
        <v>0</v>
      </c>
      <c r="G42" s="403"/>
      <c r="H42" s="404"/>
      <c r="I42" s="351">
        <f>ROUND(I38*E42,0)</f>
        <v>0</v>
      </c>
      <c r="M42" s="400"/>
      <c r="N42" s="400"/>
    </row>
    <row r="43" spans="1:14">
      <c r="A43" s="541" t="s">
        <v>205</v>
      </c>
      <c r="B43" s="358"/>
      <c r="C43" s="358"/>
      <c r="D43" s="358"/>
      <c r="E43" s="345"/>
      <c r="F43" s="467">
        <f>ROUND(F42+F39,0)</f>
        <v>0</v>
      </c>
      <c r="G43" s="468"/>
      <c r="H43" s="348"/>
      <c r="I43" s="467">
        <f>ROUND(I42+I39,0)</f>
        <v>0</v>
      </c>
      <c r="M43" s="400"/>
      <c r="N43" s="400"/>
    </row>
    <row r="44" spans="1:14">
      <c r="A44" s="552"/>
      <c r="B44" s="469"/>
      <c r="C44" s="469"/>
      <c r="D44" s="469"/>
      <c r="E44" s="412"/>
      <c r="F44" s="470"/>
      <c r="G44" s="413"/>
      <c r="H44" s="381"/>
      <c r="I44" s="470"/>
    </row>
    <row r="45" spans="1:14">
      <c r="A45" s="543" t="s">
        <v>230</v>
      </c>
      <c r="B45" s="358"/>
      <c r="C45" s="411"/>
      <c r="D45" s="344"/>
      <c r="E45" s="412"/>
      <c r="F45" s="338"/>
      <c r="G45" s="413"/>
      <c r="H45" s="381"/>
      <c r="I45" s="338"/>
    </row>
    <row r="46" spans="1:14">
      <c r="A46" s="553"/>
      <c r="B46" s="469"/>
      <c r="C46" s="469"/>
      <c r="D46" s="469"/>
      <c r="E46" s="471"/>
      <c r="F46" s="373"/>
      <c r="G46" s="415"/>
      <c r="H46" s="334"/>
      <c r="I46" s="373"/>
    </row>
    <row r="47" spans="1:14">
      <c r="A47" s="554" t="s">
        <v>207</v>
      </c>
      <c r="B47" s="472"/>
      <c r="C47" s="472"/>
      <c r="D47" s="472"/>
      <c r="E47" s="473"/>
      <c r="F47" s="419"/>
      <c r="G47" s="420"/>
      <c r="H47" s="421"/>
      <c r="I47" s="419"/>
    </row>
    <row r="48" spans="1:14">
      <c r="A48" s="542"/>
      <c r="B48" s="474"/>
      <c r="C48" s="474"/>
      <c r="D48" s="474"/>
      <c r="E48" s="475"/>
      <c r="F48" s="424"/>
      <c r="G48" s="380"/>
      <c r="H48" s="381"/>
      <c r="I48" s="424"/>
    </row>
    <row r="49" spans="1:12">
      <c r="A49" s="555"/>
      <c r="B49" s="425"/>
      <c r="C49" s="425"/>
      <c r="D49" s="426"/>
      <c r="E49" s="427"/>
      <c r="F49" s="338"/>
      <c r="G49" s="377"/>
      <c r="H49" s="353"/>
      <c r="I49" s="338"/>
    </row>
    <row r="50" spans="1:12">
      <c r="A50" s="556"/>
      <c r="B50" s="474"/>
      <c r="C50" s="474"/>
      <c r="D50" s="474"/>
      <c r="E50" s="475"/>
      <c r="F50" s="424"/>
      <c r="G50" s="377"/>
      <c r="H50" s="353"/>
      <c r="I50" s="338"/>
    </row>
    <row r="51" spans="1:12">
      <c r="A51" s="557"/>
      <c r="B51" s="425"/>
      <c r="C51" s="425"/>
      <c r="D51" s="425"/>
      <c r="E51" s="430"/>
      <c r="F51" s="431"/>
      <c r="G51" s="380"/>
      <c r="H51" s="381"/>
      <c r="I51" s="338"/>
    </row>
    <row r="52" spans="1:12" ht="13.8" thickBot="1">
      <c r="A52" s="558" t="s">
        <v>208</v>
      </c>
      <c r="B52" s="469"/>
      <c r="C52" s="469"/>
      <c r="D52" s="469"/>
      <c r="E52" s="412"/>
      <c r="F52" s="476">
        <f>SUM(F49:F51)</f>
        <v>0</v>
      </c>
      <c r="G52" s="413"/>
      <c r="H52" s="381"/>
      <c r="I52" s="476">
        <f>SUM(I49:I51)</f>
        <v>0</v>
      </c>
    </row>
    <row r="53" spans="1:12" ht="13.8" thickTop="1">
      <c r="A53" s="559"/>
      <c r="B53" s="477"/>
      <c r="C53" s="477"/>
      <c r="D53" s="477"/>
      <c r="E53" s="478"/>
      <c r="F53" s="479"/>
      <c r="G53" s="480"/>
      <c r="H53" s="481"/>
      <c r="I53" s="479"/>
    </row>
    <row r="54" spans="1:12" ht="13.8" thickBot="1">
      <c r="A54" s="560" t="s">
        <v>209</v>
      </c>
      <c r="B54" s="561"/>
      <c r="C54" s="561"/>
      <c r="D54" s="561"/>
      <c r="E54" s="562"/>
      <c r="F54" s="563">
        <f>ROUND(F52+F47+F45+F43+F37,0)</f>
        <v>0</v>
      </c>
      <c r="G54" s="564"/>
      <c r="H54" s="565"/>
      <c r="I54" s="563">
        <f>ROUND(I52+I47+I45+I43+I37,0)</f>
        <v>0</v>
      </c>
      <c r="L54" s="445"/>
    </row>
    <row r="55" spans="1:12">
      <c r="I55" s="325"/>
    </row>
    <row r="56" spans="1:12">
      <c r="I56" s="325"/>
    </row>
  </sheetData>
  <sheetProtection selectLockedCells="1"/>
  <mergeCells count="3">
    <mergeCell ref="B4:I4"/>
    <mergeCell ref="B3:I3"/>
    <mergeCell ref="A2:G2"/>
  </mergeCells>
  <dataValidations disablePrompts="1" count="1">
    <dataValidation type="list" allowBlank="1" showInputMessage="1" showErrorMessage="1" sqref="B5:B6">
      <formula1>Answer</formula1>
    </dataValidation>
  </dataValidations>
  <pageMargins left="0.7" right="0.7" top="0.75" bottom="0.75" header="0.3" footer="0.3"/>
  <pageSetup scale="90"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L57" sqref="L57"/>
    </sheetView>
  </sheetViews>
  <sheetFormatPr defaultColWidth="9.109375" defaultRowHeight="13.2"/>
  <cols>
    <col min="1" max="1" width="35.33203125" style="268" customWidth="1"/>
    <col min="2" max="2" width="8.44140625" style="268" customWidth="1"/>
    <col min="3" max="3" width="6" style="268" customWidth="1"/>
    <col min="4" max="4" width="5.6640625" style="268" customWidth="1"/>
    <col min="5" max="5" width="6.5546875" style="268" customWidth="1"/>
    <col min="6" max="6" width="11" style="268" customWidth="1"/>
    <col min="7" max="7" width="6.6640625" style="268" customWidth="1"/>
    <col min="8" max="8" width="5.5546875" style="268" customWidth="1"/>
    <col min="9" max="9" width="17" style="268" customWidth="1"/>
    <col min="10" max="11" width="7" style="268" customWidth="1"/>
    <col min="12" max="12" width="10.109375" style="268" customWidth="1"/>
    <col min="13" max="13" width="12.109375" style="268" customWidth="1"/>
    <col min="14" max="14" width="11.33203125" style="268" bestFit="1" customWidth="1"/>
    <col min="15" max="16384" width="9.109375" style="268"/>
  </cols>
  <sheetData>
    <row r="1" spans="1:12" ht="18" thickTop="1">
      <c r="A1" s="264" t="s">
        <v>173</v>
      </c>
      <c r="B1" s="265"/>
      <c r="C1" s="265"/>
      <c r="D1" s="266"/>
      <c r="E1" s="265"/>
      <c r="F1" s="265"/>
      <c r="G1" s="265"/>
      <c r="H1" s="265"/>
      <c r="I1" s="267"/>
    </row>
    <row r="2" spans="1:12">
      <c r="A2" s="269" t="s">
        <v>210</v>
      </c>
      <c r="B2" s="270"/>
      <c r="C2" s="270"/>
      <c r="D2" s="271"/>
      <c r="E2" s="272"/>
      <c r="F2" s="273"/>
      <c r="G2" s="274"/>
      <c r="H2" s="275"/>
      <c r="I2" s="276"/>
    </row>
    <row r="3" spans="1:12">
      <c r="A3" s="277" t="s">
        <v>217</v>
      </c>
      <c r="B3" s="270"/>
      <c r="C3" s="270"/>
      <c r="D3" s="270"/>
      <c r="E3" s="272"/>
      <c r="F3" s="278" t="s">
        <v>174</v>
      </c>
      <c r="G3" s="274"/>
      <c r="H3" s="275"/>
      <c r="I3" s="279" t="s">
        <v>214</v>
      </c>
    </row>
    <row r="4" spans="1:12" ht="13.8" thickBot="1">
      <c r="A4" s="280"/>
      <c r="B4" s="456">
        <v>1.06</v>
      </c>
      <c r="C4" s="274"/>
      <c r="D4" s="281"/>
      <c r="E4" s="274"/>
      <c r="F4" s="282"/>
      <c r="G4" s="274"/>
      <c r="H4" s="275"/>
      <c r="I4" s="276"/>
    </row>
    <row r="5" spans="1:12" ht="13.8" thickTop="1">
      <c r="A5" s="283" t="s">
        <v>175</v>
      </c>
      <c r="B5" s="284" t="s">
        <v>176</v>
      </c>
      <c r="C5" s="285" t="s">
        <v>177</v>
      </c>
      <c r="D5" s="286" t="s">
        <v>178</v>
      </c>
      <c r="E5" s="287" t="s">
        <v>178</v>
      </c>
      <c r="F5" s="288"/>
      <c r="G5" s="289" t="s">
        <v>179</v>
      </c>
      <c r="H5" s="290" t="s">
        <v>179</v>
      </c>
      <c r="I5" s="291"/>
    </row>
    <row r="6" spans="1:12">
      <c r="A6" s="292" t="s">
        <v>180</v>
      </c>
      <c r="B6" s="293" t="s">
        <v>181</v>
      </c>
      <c r="C6" s="294" t="s">
        <v>168</v>
      </c>
      <c r="D6" s="295" t="s">
        <v>182</v>
      </c>
      <c r="E6" s="296" t="s">
        <v>183</v>
      </c>
      <c r="F6" s="297" t="s">
        <v>184</v>
      </c>
      <c r="G6" s="298" t="s">
        <v>182</v>
      </c>
      <c r="H6" s="299" t="s">
        <v>183</v>
      </c>
      <c r="I6" s="300" t="s">
        <v>185</v>
      </c>
    </row>
    <row r="7" spans="1:12">
      <c r="A7" s="311" t="s">
        <v>211</v>
      </c>
      <c r="B7" s="302">
        <v>6513</v>
      </c>
      <c r="C7" s="309">
        <v>0.56999999999999995</v>
      </c>
      <c r="D7" s="304">
        <f>E7/12</f>
        <v>0</v>
      </c>
      <c r="E7" s="305"/>
      <c r="F7" s="306">
        <f>ROUND(B7*E7,0)</f>
        <v>0</v>
      </c>
      <c r="G7" s="304">
        <f t="shared" ref="G7:G14" si="0">H7/12</f>
        <v>0</v>
      </c>
      <c r="H7" s="307"/>
      <c r="I7" s="308">
        <f t="shared" ref="I7:I13" si="1">ROUND(B7*H7,0)</f>
        <v>0</v>
      </c>
      <c r="J7" s="457"/>
    </row>
    <row r="8" spans="1:12">
      <c r="A8" s="301"/>
      <c r="B8" s="302"/>
      <c r="C8" s="309"/>
      <c r="D8" s="304">
        <f>E8/12</f>
        <v>0</v>
      </c>
      <c r="E8" s="305"/>
      <c r="F8" s="306"/>
      <c r="G8" s="304">
        <f t="shared" si="0"/>
        <v>0</v>
      </c>
      <c r="H8" s="310"/>
      <c r="I8" s="308">
        <f t="shared" si="1"/>
        <v>0</v>
      </c>
      <c r="J8" s="457"/>
    </row>
    <row r="9" spans="1:12">
      <c r="A9" s="311"/>
      <c r="B9" s="302"/>
      <c r="C9" s="309"/>
      <c r="D9" s="304">
        <f>E9/12</f>
        <v>0</v>
      </c>
      <c r="E9" s="305"/>
      <c r="F9" s="306">
        <f>ROUND(B9*E9,0)</f>
        <v>0</v>
      </c>
      <c r="G9" s="304">
        <f t="shared" si="0"/>
        <v>0</v>
      </c>
      <c r="H9" s="310"/>
      <c r="I9" s="308">
        <f t="shared" si="1"/>
        <v>0</v>
      </c>
    </row>
    <row r="10" spans="1:12">
      <c r="A10" s="311"/>
      <c r="B10" s="302"/>
      <c r="C10" s="303"/>
      <c r="D10" s="304">
        <f t="shared" ref="D10:D11" si="2">E10/12</f>
        <v>0</v>
      </c>
      <c r="E10" s="305"/>
      <c r="F10" s="306">
        <f t="shared" ref="F10:F11" si="3">ROUND(B10*E10,0)</f>
        <v>0</v>
      </c>
      <c r="G10" s="304">
        <f t="shared" si="0"/>
        <v>0</v>
      </c>
      <c r="H10" s="310"/>
      <c r="I10" s="308">
        <f t="shared" si="1"/>
        <v>0</v>
      </c>
    </row>
    <row r="11" spans="1:12">
      <c r="A11" s="311"/>
      <c r="B11" s="447"/>
      <c r="C11" s="309"/>
      <c r="D11" s="304">
        <f t="shared" si="2"/>
        <v>0</v>
      </c>
      <c r="E11" s="305"/>
      <c r="F11" s="306">
        <f t="shared" si="3"/>
        <v>0</v>
      </c>
      <c r="G11" s="304">
        <f t="shared" si="0"/>
        <v>0</v>
      </c>
      <c r="H11" s="310"/>
      <c r="I11" s="308">
        <f t="shared" si="1"/>
        <v>0</v>
      </c>
    </row>
    <row r="12" spans="1:12">
      <c r="A12" s="311"/>
      <c r="B12" s="302"/>
      <c r="C12" s="309"/>
      <c r="D12" s="304">
        <f>E12/12</f>
        <v>0</v>
      </c>
      <c r="E12" s="305"/>
      <c r="F12" s="306">
        <f>ROUND(B12*E12,0)</f>
        <v>0</v>
      </c>
      <c r="G12" s="304">
        <f t="shared" si="0"/>
        <v>0</v>
      </c>
      <c r="H12" s="310"/>
      <c r="I12" s="308">
        <f t="shared" si="1"/>
        <v>0</v>
      </c>
    </row>
    <row r="13" spans="1:12">
      <c r="A13" s="311"/>
      <c r="B13" s="302"/>
      <c r="C13" s="309"/>
      <c r="D13" s="304">
        <f>E13/12</f>
        <v>0</v>
      </c>
      <c r="E13" s="305"/>
      <c r="F13" s="306">
        <f>ROUND(B13*E13,0)</f>
        <v>0</v>
      </c>
      <c r="G13" s="304">
        <f t="shared" si="0"/>
        <v>0</v>
      </c>
      <c r="H13" s="310"/>
      <c r="I13" s="308">
        <f t="shared" si="1"/>
        <v>0</v>
      </c>
    </row>
    <row r="14" spans="1:12">
      <c r="A14" s="312" t="s">
        <v>186</v>
      </c>
      <c r="B14" s="313"/>
      <c r="C14" s="314"/>
      <c r="D14" s="313"/>
      <c r="E14" s="315"/>
      <c r="F14" s="316">
        <f>SUM(F7:F13)</f>
        <v>0</v>
      </c>
      <c r="G14" s="317">
        <f t="shared" si="0"/>
        <v>0</v>
      </c>
      <c r="H14" s="318"/>
      <c r="I14" s="319">
        <f>SUM(I7:I13)</f>
        <v>0</v>
      </c>
    </row>
    <row r="15" spans="1:12">
      <c r="A15" s="320"/>
      <c r="B15" s="321"/>
      <c r="C15" s="321"/>
      <c r="D15" s="321"/>
      <c r="E15" s="322"/>
      <c r="F15" s="323"/>
      <c r="G15" s="324"/>
      <c r="H15" s="321"/>
      <c r="I15" s="323"/>
      <c r="L15" s="325"/>
    </row>
    <row r="16" spans="1:12">
      <c r="A16" s="312" t="s">
        <v>187</v>
      </c>
      <c r="B16" s="314"/>
      <c r="C16" s="314"/>
      <c r="D16" s="314"/>
      <c r="E16" s="322"/>
      <c r="F16" s="326">
        <f>ROUND(F13*C13+F7*C7+F8*C8+F9*C9+F10*C10+F11*C11+F12*C12,0)</f>
        <v>0</v>
      </c>
      <c r="G16" s="327"/>
      <c r="H16" s="328"/>
      <c r="I16" s="329">
        <f>ROUND(I10*C10+I11*C11+I7*C7+I8*C8+I9*C9+I12*C12+I13*C13,0)</f>
        <v>0</v>
      </c>
      <c r="L16" s="330"/>
    </row>
    <row r="17" spans="1:12">
      <c r="A17" s="320"/>
      <c r="B17" s="321"/>
      <c r="C17" s="321"/>
      <c r="D17" s="321"/>
      <c r="E17" s="331"/>
      <c r="F17" s="332"/>
      <c r="G17" s="333"/>
      <c r="H17" s="334"/>
      <c r="I17" s="335"/>
    </row>
    <row r="18" spans="1:12">
      <c r="A18" s="336" t="s">
        <v>188</v>
      </c>
      <c r="B18" s="314"/>
      <c r="C18" s="314"/>
      <c r="D18" s="314"/>
      <c r="E18" s="337"/>
      <c r="F18" s="338"/>
      <c r="G18" s="339"/>
      <c r="H18" s="340"/>
      <c r="I18" s="341"/>
    </row>
    <row r="19" spans="1:12">
      <c r="A19" s="342" t="s">
        <v>189</v>
      </c>
      <c r="B19" s="314"/>
      <c r="C19" s="343" t="s">
        <v>190</v>
      </c>
      <c r="D19" s="344"/>
      <c r="E19" s="345"/>
      <c r="F19" s="346"/>
      <c r="G19" s="347"/>
      <c r="H19" s="348"/>
      <c r="I19" s="349"/>
    </row>
    <row r="20" spans="1:12">
      <c r="A20" s="342" t="s">
        <v>191</v>
      </c>
      <c r="B20" s="314"/>
      <c r="C20" s="350" t="s">
        <v>192</v>
      </c>
      <c r="D20" s="344"/>
      <c r="E20" s="345"/>
      <c r="F20" s="351">
        <f>D19+D20</f>
        <v>0</v>
      </c>
      <c r="G20" s="352"/>
      <c r="H20" s="353"/>
      <c r="I20" s="354"/>
      <c r="L20" s="355"/>
    </row>
    <row r="21" spans="1:12">
      <c r="A21" s="356" t="s">
        <v>193</v>
      </c>
      <c r="B21" s="357"/>
      <c r="C21" s="314"/>
      <c r="D21" s="358"/>
      <c r="E21" s="345"/>
      <c r="F21" s="359"/>
      <c r="G21" s="352"/>
      <c r="H21" s="353"/>
      <c r="I21" s="360"/>
      <c r="L21" s="355"/>
    </row>
    <row r="22" spans="1:12">
      <c r="A22" s="342"/>
      <c r="B22" s="357"/>
      <c r="C22" s="361" t="s">
        <v>194</v>
      </c>
      <c r="D22" s="362"/>
      <c r="E22" s="345"/>
      <c r="F22" s="359"/>
      <c r="G22" s="352"/>
      <c r="H22" s="353"/>
      <c r="I22" s="360"/>
      <c r="L22" s="355"/>
    </row>
    <row r="23" spans="1:12">
      <c r="A23" s="363"/>
      <c r="B23" s="357"/>
      <c r="C23" s="361" t="s">
        <v>195</v>
      </c>
      <c r="D23" s="362"/>
      <c r="E23" s="345"/>
      <c r="F23" s="351">
        <f>D23+D22</f>
        <v>0</v>
      </c>
      <c r="G23" s="352"/>
      <c r="H23" s="353"/>
      <c r="I23" s="354">
        <f>G23+G22</f>
        <v>0</v>
      </c>
      <c r="L23" s="355"/>
    </row>
    <row r="24" spans="1:12">
      <c r="A24" s="312" t="s">
        <v>196</v>
      </c>
      <c r="B24" s="314"/>
      <c r="C24" s="314"/>
      <c r="D24" s="314"/>
      <c r="E24" s="322"/>
      <c r="F24" s="364">
        <f>SUM(F20:F23)</f>
        <v>0</v>
      </c>
      <c r="G24" s="365"/>
      <c r="H24" s="366"/>
      <c r="I24" s="329">
        <f>SUM(I20:I23)</f>
        <v>0</v>
      </c>
      <c r="L24" s="355"/>
    </row>
    <row r="25" spans="1:12">
      <c r="A25" s="320"/>
      <c r="B25" s="321"/>
      <c r="C25" s="321"/>
      <c r="D25" s="321"/>
      <c r="E25" s="331"/>
      <c r="F25" s="367"/>
      <c r="G25" s="368"/>
      <c r="H25" s="369"/>
      <c r="I25" s="370"/>
      <c r="L25" s="355"/>
    </row>
    <row r="26" spans="1:12">
      <c r="A26" s="312" t="s">
        <v>197</v>
      </c>
      <c r="B26" s="314"/>
      <c r="C26" s="314"/>
      <c r="D26" s="314"/>
      <c r="E26" s="337"/>
      <c r="F26" s="338"/>
      <c r="G26" s="371"/>
      <c r="H26" s="348"/>
      <c r="I26" s="341"/>
      <c r="L26" s="355"/>
    </row>
    <row r="27" spans="1:12">
      <c r="A27" s="372" t="s">
        <v>198</v>
      </c>
      <c r="B27" s="314"/>
      <c r="C27" s="314"/>
      <c r="D27" s="314"/>
      <c r="E27" s="337"/>
      <c r="F27" s="373"/>
      <c r="G27" s="374"/>
      <c r="H27" s="348"/>
      <c r="I27" s="375"/>
    </row>
    <row r="28" spans="1:12">
      <c r="A28" s="446">
        <v>1</v>
      </c>
      <c r="B28" s="357"/>
      <c r="C28" s="358"/>
      <c r="D28" s="358"/>
      <c r="E28" s="337"/>
      <c r="F28" s="338"/>
      <c r="G28" s="376"/>
      <c r="H28" s="353"/>
      <c r="I28" s="341"/>
    </row>
    <row r="29" spans="1:12">
      <c r="A29" s="446">
        <v>2</v>
      </c>
      <c r="B29" s="357"/>
      <c r="C29" s="358"/>
      <c r="D29" s="358"/>
      <c r="E29" s="337"/>
      <c r="F29" s="338"/>
      <c r="G29" s="377"/>
      <c r="H29" s="353"/>
      <c r="I29" s="341"/>
    </row>
    <row r="30" spans="1:12">
      <c r="A30" s="446">
        <v>3</v>
      </c>
      <c r="B30" s="357"/>
      <c r="C30" s="358"/>
      <c r="D30" s="358"/>
      <c r="E30" s="337"/>
      <c r="F30" s="338"/>
      <c r="G30" s="377"/>
      <c r="H30" s="353"/>
      <c r="I30" s="341"/>
    </row>
    <row r="31" spans="1:12">
      <c r="A31" s="446">
        <v>4</v>
      </c>
      <c r="B31" s="357"/>
      <c r="C31" s="358"/>
      <c r="D31" s="358"/>
      <c r="E31" s="337"/>
      <c r="F31" s="338"/>
      <c r="G31" s="377"/>
      <c r="H31" s="353"/>
      <c r="I31" s="341"/>
    </row>
    <row r="32" spans="1:12">
      <c r="A32" s="378" t="s">
        <v>199</v>
      </c>
      <c r="B32" s="314"/>
      <c r="C32" s="314"/>
      <c r="D32" s="314"/>
      <c r="E32" s="379"/>
      <c r="F32" s="338"/>
      <c r="G32" s="380"/>
      <c r="H32" s="381"/>
      <c r="I32" s="338"/>
    </row>
    <row r="33" spans="1:14" ht="13.8" thickBot="1">
      <c r="A33" s="382" t="s">
        <v>200</v>
      </c>
      <c r="B33" s="383"/>
      <c r="C33" s="384"/>
      <c r="D33" s="383"/>
      <c r="E33" s="385"/>
      <c r="F33" s="386">
        <f>SUM(F28:F32)</f>
        <v>0</v>
      </c>
      <c r="G33" s="387"/>
      <c r="H33" s="388"/>
      <c r="I33" s="386">
        <f>SUM(I28:I32)</f>
        <v>0</v>
      </c>
    </row>
    <row r="34" spans="1:14" ht="13.8" thickTop="1">
      <c r="A34" s="320"/>
      <c r="B34" s="321"/>
      <c r="C34" s="321"/>
      <c r="D34" s="321"/>
      <c r="E34" s="331"/>
      <c r="F34" s="389"/>
      <c r="G34" s="324"/>
      <c r="H34" s="390"/>
      <c r="I34" s="389"/>
      <c r="M34" s="391"/>
    </row>
    <row r="35" spans="1:14">
      <c r="A35" s="336" t="s">
        <v>201</v>
      </c>
      <c r="B35" s="314"/>
      <c r="C35" s="314"/>
      <c r="D35" s="314"/>
      <c r="E35" s="337"/>
      <c r="F35" s="364">
        <f>ROUND(F33+F26+F24+F18+F16+F14,0)</f>
        <v>0</v>
      </c>
      <c r="G35" s="365"/>
      <c r="H35" s="366"/>
      <c r="I35" s="364">
        <f>ROUND(I33+I26+I24+I18+I16+I14,0)</f>
        <v>0</v>
      </c>
      <c r="K35" s="445"/>
    </row>
    <row r="36" spans="1:14">
      <c r="A36" s="372" t="s">
        <v>121</v>
      </c>
      <c r="B36" s="314"/>
      <c r="C36" s="314"/>
      <c r="D36" s="314"/>
      <c r="E36" s="337"/>
      <c r="F36" s="392"/>
      <c r="G36" s="393"/>
      <c r="H36" s="394"/>
      <c r="I36" s="392"/>
    </row>
    <row r="37" spans="1:14">
      <c r="A37" s="395" t="s">
        <v>202</v>
      </c>
      <c r="B37" s="396">
        <v>0.33800000000000002</v>
      </c>
      <c r="C37" s="397" t="s">
        <v>203</v>
      </c>
      <c r="D37" s="314"/>
      <c r="E37" s="337"/>
      <c r="F37" s="351">
        <f>ROUND(F35*B37,0)</f>
        <v>0</v>
      </c>
      <c r="G37" s="398"/>
      <c r="H37" s="399"/>
      <c r="I37" s="351"/>
      <c r="M37" s="395"/>
      <c r="N37" s="400"/>
    </row>
    <row r="38" spans="1:14">
      <c r="A38" s="401" t="s">
        <v>204</v>
      </c>
      <c r="B38" s="396">
        <v>0.26</v>
      </c>
      <c r="C38" s="402" t="s">
        <v>203</v>
      </c>
      <c r="D38" s="314"/>
      <c r="E38" s="337"/>
      <c r="F38" s="351">
        <f>ROUND(F36*B38,0)</f>
        <v>0</v>
      </c>
      <c r="G38" s="403"/>
      <c r="H38" s="404"/>
      <c r="I38" s="351">
        <f>+B38*I35</f>
        <v>0</v>
      </c>
      <c r="M38" s="400"/>
      <c r="N38" s="400"/>
    </row>
    <row r="39" spans="1:14">
      <c r="A39" s="312" t="s">
        <v>205</v>
      </c>
      <c r="B39" s="314"/>
      <c r="C39" s="314"/>
      <c r="D39" s="314"/>
      <c r="E39" s="337"/>
      <c r="F39" s="392">
        <f>ROUND(F38+F37,0)</f>
        <v>0</v>
      </c>
      <c r="G39" s="405"/>
      <c r="H39" s="394"/>
      <c r="I39" s="392">
        <f>ROUND(I38+I37,0)</f>
        <v>0</v>
      </c>
      <c r="M39" s="400"/>
      <c r="N39" s="400"/>
    </row>
    <row r="40" spans="1:14">
      <c r="A40" s="406"/>
      <c r="B40" s="321"/>
      <c r="C40" s="321"/>
      <c r="D40" s="321"/>
      <c r="E40" s="322"/>
      <c r="F40" s="407"/>
      <c r="G40" s="408"/>
      <c r="H40" s="409"/>
      <c r="I40" s="407"/>
    </row>
    <row r="41" spans="1:14">
      <c r="A41" s="410" t="s">
        <v>206</v>
      </c>
      <c r="B41" s="314"/>
      <c r="C41" s="411"/>
      <c r="D41" s="344"/>
      <c r="E41" s="412"/>
      <c r="F41" s="338"/>
      <c r="G41" s="413"/>
      <c r="H41" s="381"/>
      <c r="I41" s="338"/>
    </row>
    <row r="42" spans="1:14">
      <c r="A42" s="414"/>
      <c r="B42" s="321"/>
      <c r="C42" s="321"/>
      <c r="D42" s="321"/>
      <c r="E42" s="331"/>
      <c r="F42" s="373"/>
      <c r="G42" s="415"/>
      <c r="H42" s="334"/>
      <c r="I42" s="373"/>
    </row>
    <row r="43" spans="1:14">
      <c r="A43" s="416" t="s">
        <v>207</v>
      </c>
      <c r="B43" s="417"/>
      <c r="C43" s="417"/>
      <c r="D43" s="417"/>
      <c r="E43" s="418"/>
      <c r="F43" s="419"/>
      <c r="G43" s="420"/>
      <c r="H43" s="421"/>
      <c r="I43" s="419"/>
    </row>
    <row r="44" spans="1:14">
      <c r="A44" s="422"/>
      <c r="B44" s="422"/>
      <c r="C44" s="422"/>
      <c r="D44" s="422"/>
      <c r="E44" s="423"/>
      <c r="F44" s="424"/>
      <c r="G44" s="380"/>
      <c r="H44" s="381"/>
      <c r="I44" s="424"/>
    </row>
    <row r="45" spans="1:14">
      <c r="A45" s="446"/>
      <c r="B45" s="425"/>
      <c r="C45" s="425"/>
      <c r="D45" s="426"/>
      <c r="E45" s="427"/>
      <c r="F45" s="338"/>
      <c r="G45" s="377"/>
      <c r="H45" s="353"/>
      <c r="I45" s="338"/>
    </row>
    <row r="46" spans="1:14">
      <c r="A46" s="428"/>
      <c r="B46" s="422"/>
      <c r="C46" s="422"/>
      <c r="D46" s="422"/>
      <c r="E46" s="423"/>
      <c r="F46" s="424"/>
      <c r="G46" s="377"/>
      <c r="H46" s="353"/>
      <c r="I46" s="338"/>
    </row>
    <row r="47" spans="1:14">
      <c r="A47" s="429"/>
      <c r="B47" s="425"/>
      <c r="C47" s="425"/>
      <c r="D47" s="425"/>
      <c r="E47" s="430"/>
      <c r="F47" s="431"/>
      <c r="G47" s="380"/>
      <c r="H47" s="381"/>
      <c r="I47" s="338"/>
    </row>
    <row r="48" spans="1:14" ht="13.8" thickBot="1">
      <c r="A48" s="432" t="s">
        <v>208</v>
      </c>
      <c r="B48" s="321"/>
      <c r="C48" s="321"/>
      <c r="D48" s="321"/>
      <c r="E48" s="322"/>
      <c r="F48" s="364">
        <f>SUM(F45:F47)</f>
        <v>0</v>
      </c>
      <c r="G48" s="365"/>
      <c r="H48" s="366"/>
      <c r="I48" s="364">
        <f>SUM(I45:I47)</f>
        <v>0</v>
      </c>
    </row>
    <row r="49" spans="1:11" ht="13.8" thickTop="1">
      <c r="A49" s="433"/>
      <c r="B49" s="434"/>
      <c r="C49" s="434"/>
      <c r="D49" s="434"/>
      <c r="E49" s="435"/>
      <c r="F49" s="436"/>
      <c r="G49" s="437"/>
      <c r="H49" s="438"/>
      <c r="I49" s="436"/>
    </row>
    <row r="50" spans="1:11" ht="13.8" thickBot="1">
      <c r="A50" s="439" t="s">
        <v>209</v>
      </c>
      <c r="B50" s="440"/>
      <c r="C50" s="440"/>
      <c r="D50" s="440"/>
      <c r="E50" s="441"/>
      <c r="F50" s="442">
        <f>ROUND(F48+F43+F41+F39+F35,0)</f>
        <v>0</v>
      </c>
      <c r="G50" s="443"/>
      <c r="H50" s="444"/>
      <c r="I50" s="442">
        <f>ROUND(I48+I43+I41+I39+I35,0)</f>
        <v>0</v>
      </c>
      <c r="K50" s="445"/>
    </row>
    <row r="51" spans="1:11" ht="13.8" thickTop="1">
      <c r="I51" s="325"/>
    </row>
    <row r="52" spans="1:11">
      <c r="F52" s="325"/>
    </row>
    <row r="53" spans="1:11">
      <c r="I53" s="325"/>
    </row>
    <row r="54" spans="1:11">
      <c r="I54" s="325"/>
    </row>
    <row r="55" spans="1:11">
      <c r="I55" s="325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424A</vt:lpstr>
      <vt:lpstr>90-4 summary</vt:lpstr>
      <vt:lpstr>Yr. 1</vt:lpstr>
      <vt:lpstr>Yr. 3</vt:lpstr>
      <vt:lpstr>Yr. 4</vt:lpstr>
      <vt:lpstr>Yr. 5</vt:lpstr>
      <vt:lpstr>Yr. 2</vt:lpstr>
      <vt:lpstr>Yr 1 Worksheet</vt:lpstr>
      <vt:lpstr>Yr2 Worksheet</vt:lpstr>
      <vt:lpstr>Template</vt:lpstr>
      <vt:lpstr>Sheet1</vt:lpstr>
      <vt:lpstr>Answer</vt:lpstr>
      <vt:lpstr>ONOFF</vt:lpstr>
      <vt:lpstr>'90-4 summary'!Print_Area</vt:lpstr>
      <vt:lpstr>Template!Print_Area</vt:lpstr>
      <vt:lpstr>'Yr 1 Worksheet'!Print_Area</vt:lpstr>
      <vt:lpstr>'Yr. 1'!Print_Area</vt:lpstr>
      <vt:lpstr>'Yr. 2'!Print_Area</vt:lpstr>
      <vt:lpstr>'Yr2 Worksheet'!Print_Area</vt:lpstr>
      <vt:lpstr>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Resources Group</dc:creator>
  <cp:lastModifiedBy>Kolesar, Sarah</cp:lastModifiedBy>
  <cp:lastPrinted>2014-03-20T21:28:19Z</cp:lastPrinted>
  <dcterms:created xsi:type="dcterms:W3CDTF">1998-06-24T19:00:15Z</dcterms:created>
  <dcterms:modified xsi:type="dcterms:W3CDTF">2014-11-17T19:38:39Z</dcterms:modified>
</cp:coreProperties>
</file>