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leasanm\Desktop\"/>
    </mc:Choice>
  </mc:AlternateContent>
  <bookViews>
    <workbookView xWindow="0" yWindow="0" windowWidth="19200" windowHeight="11010" firstSheet="4" activeTab="7"/>
  </bookViews>
  <sheets>
    <sheet name=" 90-4 Summary" sheetId="16" state="hidden" r:id="rId1"/>
    <sheet name="90-4 Yr1" sheetId="20" state="hidden" r:id="rId2"/>
    <sheet name="90-4 Yr2" sheetId="21" state="hidden" r:id="rId3"/>
    <sheet name="90-4 Yr3" sheetId="22" state="hidden" r:id="rId4"/>
    <sheet name="Wksht YR1" sheetId="4" r:id="rId5"/>
    <sheet name="Wksht YR2" sheetId="17" r:id="rId6"/>
    <sheet name="Wksht YR3" sheetId="19" r:id="rId7"/>
    <sheet name="Summary Wksht" sheetId="18" r:id="rId8"/>
  </sheets>
  <externalReferences>
    <externalReference r:id="rId9"/>
  </externalReferences>
  <definedNames>
    <definedName name="_xlnm.Print_Area" localSheetId="4">'Wksht YR1'!$A$2:$I$53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4" l="1"/>
  <c r="B8" i="19"/>
  <c r="I8" i="19"/>
  <c r="B9" i="19"/>
  <c r="I9" i="19"/>
  <c r="B10" i="19"/>
  <c r="I10" i="19"/>
  <c r="B11" i="19"/>
  <c r="I11" i="19"/>
  <c r="B12" i="19"/>
  <c r="I12" i="19"/>
  <c r="B13" i="19"/>
  <c r="I13" i="19"/>
  <c r="B14" i="19"/>
  <c r="I14" i="19"/>
  <c r="I18" i="19"/>
  <c r="I16" i="19"/>
  <c r="I39" i="19"/>
  <c r="I41" i="19"/>
  <c r="I8" i="4"/>
  <c r="I9" i="4"/>
  <c r="I10" i="4"/>
  <c r="I11" i="4"/>
  <c r="I12" i="4"/>
  <c r="I13" i="4"/>
  <c r="I18" i="4"/>
  <c r="I14" i="4"/>
  <c r="I16" i="4"/>
  <c r="I39" i="4"/>
  <c r="I42" i="4"/>
  <c r="B8" i="17"/>
  <c r="I8" i="17"/>
  <c r="B9" i="17"/>
  <c r="I9" i="17"/>
  <c r="B10" i="17"/>
  <c r="I10" i="17"/>
  <c r="B11" i="17"/>
  <c r="I11" i="17"/>
  <c r="B12" i="17"/>
  <c r="I12" i="17"/>
  <c r="B13" i="17"/>
  <c r="I13" i="17"/>
  <c r="B14" i="17"/>
  <c r="I14" i="17"/>
  <c r="I18" i="17"/>
  <c r="I16" i="17"/>
  <c r="I39" i="17"/>
  <c r="I42" i="17"/>
  <c r="I42" i="19"/>
  <c r="F8" i="19"/>
  <c r="F9" i="19"/>
  <c r="F10" i="19"/>
  <c r="F11" i="19"/>
  <c r="F12" i="19"/>
  <c r="F13" i="19"/>
  <c r="F14" i="19"/>
  <c r="F18" i="19"/>
  <c r="F16" i="19"/>
  <c r="F28" i="19"/>
  <c r="F39" i="19"/>
  <c r="F41" i="19"/>
  <c r="F8" i="4"/>
  <c r="F9" i="4"/>
  <c r="F10" i="4"/>
  <c r="F11" i="4"/>
  <c r="F12" i="4"/>
  <c r="F13" i="4"/>
  <c r="F14" i="4"/>
  <c r="F18" i="4"/>
  <c r="F16" i="4"/>
  <c r="F28" i="4"/>
  <c r="F39" i="4"/>
  <c r="F42" i="4"/>
  <c r="F8" i="17"/>
  <c r="F9" i="17"/>
  <c r="F10" i="17"/>
  <c r="F11" i="17"/>
  <c r="F12" i="17"/>
  <c r="F13" i="17"/>
  <c r="F14" i="17"/>
  <c r="F18" i="17"/>
  <c r="F16" i="17"/>
  <c r="F28" i="17"/>
  <c r="F39" i="17"/>
  <c r="F42" i="17"/>
  <c r="F42" i="19"/>
  <c r="I41" i="17"/>
  <c r="F41" i="17"/>
  <c r="I41" i="4"/>
  <c r="F41" i="4"/>
  <c r="H56" i="22"/>
  <c r="G56" i="22"/>
  <c r="H49" i="22"/>
  <c r="H48" i="22"/>
  <c r="H47" i="22"/>
  <c r="G37" i="22"/>
  <c r="G33" i="22"/>
  <c r="G30" i="22"/>
  <c r="H25" i="22"/>
  <c r="G25" i="22"/>
  <c r="G22" i="22"/>
  <c r="D22" i="22"/>
  <c r="G17" i="22"/>
  <c r="D17" i="22"/>
  <c r="H12" i="22"/>
  <c r="G12" i="22"/>
  <c r="G20" i="22"/>
  <c r="G13" i="22"/>
  <c r="D13" i="22"/>
  <c r="D12" i="22"/>
  <c r="H56" i="21"/>
  <c r="G56" i="21"/>
  <c r="H49" i="21"/>
  <c r="H48" i="21"/>
  <c r="H47" i="21"/>
  <c r="G37" i="21"/>
  <c r="G33" i="21"/>
  <c r="G30" i="21"/>
  <c r="H25" i="21"/>
  <c r="G25" i="21"/>
  <c r="G22" i="21"/>
  <c r="D22" i="21"/>
  <c r="G20" i="21"/>
  <c r="G17" i="21"/>
  <c r="D17" i="21"/>
  <c r="H12" i="21"/>
  <c r="G12" i="21"/>
  <c r="G13" i="21"/>
  <c r="D13" i="21"/>
  <c r="D12" i="21"/>
  <c r="H56" i="20"/>
  <c r="G56" i="20"/>
  <c r="H49" i="20"/>
  <c r="H48" i="20"/>
  <c r="H47" i="20"/>
  <c r="G37" i="20"/>
  <c r="G33" i="20"/>
  <c r="G30" i="20"/>
  <c r="H25" i="20"/>
  <c r="G25" i="20"/>
  <c r="G17" i="20"/>
  <c r="G22" i="20"/>
  <c r="D22" i="20"/>
  <c r="G20" i="20"/>
  <c r="D17" i="20"/>
  <c r="G13" i="20"/>
  <c r="H12" i="20"/>
  <c r="G12" i="20"/>
  <c r="D13" i="20"/>
  <c r="D12" i="20"/>
  <c r="H57" i="22"/>
  <c r="H58" i="22"/>
  <c r="H14" i="22"/>
  <c r="H24" i="22"/>
  <c r="H26" i="22"/>
  <c r="H28" i="22"/>
  <c r="H30" i="22"/>
  <c r="H33" i="22"/>
  <c r="H34" i="22"/>
  <c r="H35" i="22"/>
  <c r="H37" i="22"/>
  <c r="H40" i="22"/>
  <c r="H41" i="22"/>
  <c r="H42" i="22"/>
  <c r="H43" i="22"/>
  <c r="H44" i="22"/>
  <c r="H45" i="22"/>
  <c r="H46" i="22"/>
  <c r="H51" i="22"/>
  <c r="H50" i="22"/>
  <c r="H54" i="22"/>
  <c r="H59" i="22"/>
  <c r="G57" i="22"/>
  <c r="G58" i="22"/>
  <c r="G14" i="22"/>
  <c r="G24" i="22"/>
  <c r="G26" i="22"/>
  <c r="G28" i="22"/>
  <c r="G34" i="22"/>
  <c r="G35" i="22"/>
  <c r="G40" i="22"/>
  <c r="G41" i="22"/>
  <c r="G42" i="22"/>
  <c r="G43" i="22"/>
  <c r="G44" i="22"/>
  <c r="G45" i="22"/>
  <c r="G46" i="22"/>
  <c r="G51" i="22"/>
  <c r="G50" i="22"/>
  <c r="G54" i="22"/>
  <c r="G59" i="22"/>
  <c r="B49" i="22"/>
  <c r="B48" i="22"/>
  <c r="B47" i="22"/>
  <c r="B46" i="22"/>
  <c r="B44" i="22"/>
  <c r="B43" i="22"/>
  <c r="B42" i="22"/>
  <c r="B41" i="22"/>
  <c r="B40" i="22"/>
  <c r="F25" i="22"/>
  <c r="B9" i="22"/>
  <c r="A7" i="22"/>
  <c r="H57" i="21"/>
  <c r="H58" i="21"/>
  <c r="H14" i="21"/>
  <c r="H24" i="21"/>
  <c r="H26" i="21"/>
  <c r="H28" i="21"/>
  <c r="H30" i="21"/>
  <c r="H33" i="21"/>
  <c r="H34" i="21"/>
  <c r="H35" i="21"/>
  <c r="H37" i="21"/>
  <c r="H40" i="21"/>
  <c r="H41" i="21"/>
  <c r="H42" i="21"/>
  <c r="H43" i="21"/>
  <c r="H44" i="21"/>
  <c r="H45" i="21"/>
  <c r="H46" i="21"/>
  <c r="H51" i="21"/>
  <c r="H50" i="21"/>
  <c r="H54" i="21"/>
  <c r="H59" i="21"/>
  <c r="G57" i="21"/>
  <c r="G58" i="21"/>
  <c r="G14" i="21"/>
  <c r="G24" i="21"/>
  <c r="G26" i="21"/>
  <c r="G28" i="21"/>
  <c r="G34" i="21"/>
  <c r="G35" i="21"/>
  <c r="G40" i="21"/>
  <c r="G41" i="21"/>
  <c r="G42" i="21"/>
  <c r="G43" i="21"/>
  <c r="G44" i="21"/>
  <c r="G45" i="21"/>
  <c r="G46" i="21"/>
  <c r="G51" i="21"/>
  <c r="G50" i="21"/>
  <c r="G54" i="21"/>
  <c r="G59" i="21"/>
  <c r="B49" i="21"/>
  <c r="B48" i="21"/>
  <c r="B47" i="21"/>
  <c r="B46" i="21"/>
  <c r="B44" i="21"/>
  <c r="B43" i="21"/>
  <c r="B42" i="21"/>
  <c r="B41" i="21"/>
  <c r="B40" i="21"/>
  <c r="F25" i="21"/>
  <c r="B9" i="21"/>
  <c r="A7" i="21"/>
  <c r="H57" i="20"/>
  <c r="H58" i="20"/>
  <c r="H14" i="20"/>
  <c r="H24" i="20"/>
  <c r="H26" i="20"/>
  <c r="H28" i="20"/>
  <c r="H30" i="20"/>
  <c r="H33" i="20"/>
  <c r="H34" i="20"/>
  <c r="H35" i="20"/>
  <c r="H37" i="20"/>
  <c r="H40" i="20"/>
  <c r="H41" i="20"/>
  <c r="H42" i="20"/>
  <c r="H43" i="20"/>
  <c r="H44" i="20"/>
  <c r="H45" i="20"/>
  <c r="H46" i="20"/>
  <c r="H51" i="20"/>
  <c r="H50" i="20"/>
  <c r="H54" i="20"/>
  <c r="H59" i="20"/>
  <c r="G57" i="20"/>
  <c r="G58" i="20"/>
  <c r="G14" i="20"/>
  <c r="G24" i="20"/>
  <c r="G26" i="20"/>
  <c r="G28" i="20"/>
  <c r="G34" i="20"/>
  <c r="G35" i="20"/>
  <c r="G40" i="20"/>
  <c r="G41" i="20"/>
  <c r="G42" i="20"/>
  <c r="G43" i="20"/>
  <c r="G44" i="20"/>
  <c r="G45" i="20"/>
  <c r="G46" i="20"/>
  <c r="G51" i="20"/>
  <c r="G50" i="20"/>
  <c r="G54" i="20"/>
  <c r="G59" i="20"/>
  <c r="B49" i="20"/>
  <c r="B48" i="20"/>
  <c r="B47" i="20"/>
  <c r="B46" i="20"/>
  <c r="B44" i="20"/>
  <c r="B43" i="20"/>
  <c r="B42" i="20"/>
  <c r="B41" i="20"/>
  <c r="B40" i="20"/>
  <c r="F25" i="20"/>
  <c r="B9" i="20"/>
  <c r="A7" i="20"/>
  <c r="F30" i="18"/>
  <c r="G37" i="16"/>
  <c r="I18" i="18"/>
  <c r="F18" i="18"/>
  <c r="G25" i="16"/>
  <c r="G22" i="16"/>
  <c r="D22" i="16"/>
  <c r="G20" i="16"/>
  <c r="G17" i="16"/>
  <c r="D17" i="16"/>
  <c r="G13" i="16"/>
  <c r="D13" i="16"/>
  <c r="H12" i="16"/>
  <c r="G12" i="16"/>
  <c r="D12" i="16"/>
  <c r="B9" i="16"/>
  <c r="A7" i="16"/>
  <c r="G34" i="16"/>
  <c r="H49" i="16"/>
  <c r="H48" i="16"/>
  <c r="H47" i="16"/>
  <c r="I8" i="18"/>
  <c r="I9" i="18"/>
  <c r="I10" i="18"/>
  <c r="I11" i="18"/>
  <c r="I12" i="18"/>
  <c r="I13" i="18"/>
  <c r="I14" i="18"/>
  <c r="K16" i="18"/>
  <c r="F8" i="18"/>
  <c r="F9" i="18"/>
  <c r="F10" i="18"/>
  <c r="F11" i="18"/>
  <c r="F12" i="18"/>
  <c r="F13" i="18"/>
  <c r="F14" i="18"/>
  <c r="F15" i="18"/>
  <c r="J16" i="18"/>
  <c r="I50" i="18"/>
  <c r="I49" i="18"/>
  <c r="I48" i="18"/>
  <c r="I51" i="4"/>
  <c r="I51" i="17"/>
  <c r="I51" i="19"/>
  <c r="I51" i="18"/>
  <c r="I16" i="18"/>
  <c r="I39" i="18"/>
  <c r="I42" i="18"/>
  <c r="I41" i="18"/>
  <c r="I44" i="18"/>
  <c r="I53" i="18"/>
  <c r="D11" i="19"/>
  <c r="D11" i="17"/>
  <c r="F27" i="4"/>
  <c r="D11" i="4"/>
  <c r="F51" i="17"/>
  <c r="I15" i="4"/>
  <c r="I15" i="17"/>
  <c r="I15" i="19"/>
  <c r="G15" i="18"/>
  <c r="G15" i="19"/>
  <c r="G14" i="4"/>
  <c r="D14" i="4"/>
  <c r="G15" i="17"/>
  <c r="G9" i="18"/>
  <c r="G10" i="18"/>
  <c r="G11" i="18"/>
  <c r="G12" i="18"/>
  <c r="D8" i="4"/>
  <c r="I37" i="4"/>
  <c r="I28" i="4"/>
  <c r="I37" i="17"/>
  <c r="I28" i="17"/>
  <c r="I37" i="19"/>
  <c r="I28" i="19"/>
  <c r="F37" i="4"/>
  <c r="F27" i="17"/>
  <c r="F37" i="17"/>
  <c r="F27" i="19"/>
  <c r="F37" i="19"/>
  <c r="H41" i="16"/>
  <c r="H42" i="16"/>
  <c r="H43" i="16"/>
  <c r="H44" i="16"/>
  <c r="H40" i="16"/>
  <c r="G40" i="16"/>
  <c r="G41" i="16"/>
  <c r="G42" i="16"/>
  <c r="G43" i="16"/>
  <c r="G44" i="16"/>
  <c r="H46" i="16"/>
  <c r="G46" i="16"/>
  <c r="H34" i="16"/>
  <c r="H33" i="16"/>
  <c r="G33" i="16"/>
  <c r="G35" i="16"/>
  <c r="H30" i="16"/>
  <c r="G30" i="16"/>
  <c r="H28" i="16"/>
  <c r="G28" i="16"/>
  <c r="F48" i="18"/>
  <c r="F47" i="18"/>
  <c r="F51" i="18"/>
  <c r="I33" i="18"/>
  <c r="I34" i="18"/>
  <c r="I35" i="18"/>
  <c r="I36" i="18"/>
  <c r="F33" i="18"/>
  <c r="F34" i="18"/>
  <c r="F35" i="18"/>
  <c r="F36" i="18"/>
  <c r="F32" i="18"/>
  <c r="I30" i="18"/>
  <c r="I25" i="18"/>
  <c r="I26" i="18"/>
  <c r="I27" i="18"/>
  <c r="I24" i="18"/>
  <c r="F25" i="18"/>
  <c r="F26" i="18"/>
  <c r="F27" i="18"/>
  <c r="F24" i="18"/>
  <c r="F22" i="18"/>
  <c r="I20" i="18"/>
  <c r="F20" i="18"/>
  <c r="F51" i="19"/>
  <c r="G14" i="19"/>
  <c r="D14" i="19"/>
  <c r="G13" i="19"/>
  <c r="D13" i="19"/>
  <c r="G12" i="19"/>
  <c r="D12" i="19"/>
  <c r="G11" i="19"/>
  <c r="G10" i="19"/>
  <c r="D10" i="19"/>
  <c r="G9" i="19"/>
  <c r="D9" i="19"/>
  <c r="G8" i="19"/>
  <c r="D8" i="19"/>
  <c r="H45" i="16"/>
  <c r="G14" i="18"/>
  <c r="D14" i="18"/>
  <c r="G13" i="18"/>
  <c r="D13" i="18"/>
  <c r="D12" i="18"/>
  <c r="D11" i="18"/>
  <c r="D10" i="18"/>
  <c r="D9" i="18"/>
  <c r="G8" i="18"/>
  <c r="D8" i="18"/>
  <c r="H37" i="16"/>
  <c r="G14" i="17"/>
  <c r="D14" i="17"/>
  <c r="G13" i="17"/>
  <c r="D13" i="17"/>
  <c r="G12" i="17"/>
  <c r="D12" i="17"/>
  <c r="G11" i="17"/>
  <c r="G10" i="17"/>
  <c r="D10" i="17"/>
  <c r="G9" i="17"/>
  <c r="D9" i="17"/>
  <c r="G8" i="17"/>
  <c r="D8" i="17"/>
  <c r="I37" i="18"/>
  <c r="I28" i="18"/>
  <c r="B49" i="16"/>
  <c r="B48" i="16"/>
  <c r="B47" i="16"/>
  <c r="B46" i="16"/>
  <c r="B44" i="16"/>
  <c r="B43" i="16"/>
  <c r="B42" i="16"/>
  <c r="B41" i="16"/>
  <c r="B40" i="16"/>
  <c r="H35" i="16"/>
  <c r="H14" i="16"/>
  <c r="H24" i="16"/>
  <c r="G8" i="4"/>
  <c r="F51" i="4"/>
  <c r="G15" i="4"/>
  <c r="D15" i="4"/>
  <c r="G13" i="4"/>
  <c r="D13" i="4"/>
  <c r="G12" i="4"/>
  <c r="D12" i="4"/>
  <c r="G10" i="4"/>
  <c r="D10" i="4"/>
  <c r="D9" i="4"/>
  <c r="G45" i="16"/>
  <c r="F37" i="18"/>
  <c r="F28" i="18"/>
  <c r="G14" i="16"/>
  <c r="G24" i="16"/>
  <c r="I44" i="19"/>
  <c r="I53" i="19"/>
  <c r="J53" i="19"/>
  <c r="F44" i="17"/>
  <c r="F53" i="17"/>
  <c r="G26" i="16"/>
  <c r="H25" i="16"/>
  <c r="H26" i="16"/>
  <c r="F16" i="18"/>
  <c r="F44" i="19"/>
  <c r="F53" i="19"/>
  <c r="J53" i="18"/>
  <c r="F39" i="18"/>
  <c r="F41" i="18"/>
  <c r="I44" i="4"/>
  <c r="I53" i="4"/>
  <c r="J53" i="4"/>
  <c r="F25" i="16"/>
  <c r="H51" i="16"/>
  <c r="H56" i="16"/>
  <c r="I44" i="17"/>
  <c r="I53" i="17"/>
  <c r="J53" i="17"/>
  <c r="H57" i="16"/>
  <c r="G51" i="16"/>
  <c r="F44" i="4"/>
  <c r="F53" i="4"/>
  <c r="G57" i="16"/>
  <c r="G56" i="16"/>
  <c r="G58" i="16"/>
  <c r="F42" i="18"/>
  <c r="F44" i="18"/>
  <c r="F53" i="18"/>
  <c r="H58" i="16"/>
  <c r="H50" i="16"/>
  <c r="H54" i="16"/>
  <c r="G50" i="16"/>
  <c r="G54" i="16"/>
  <c r="H59" i="16"/>
  <c r="G59" i="16"/>
</calcChain>
</file>

<file path=xl/sharedStrings.xml><?xml version="1.0" encoding="utf-8"?>
<sst xmlns="http://schemas.openxmlformats.org/spreadsheetml/2006/main" count="441" uniqueCount="99">
  <si>
    <t xml:space="preserve"> </t>
  </si>
  <si>
    <t>OMB Control NO. 0648-0362</t>
  </si>
  <si>
    <t>Expiration Date 8/31/2011</t>
  </si>
  <si>
    <t>SEA GRANT BUDGET FORM 90-4</t>
  </si>
  <si>
    <t>GRANTEE</t>
  </si>
  <si>
    <t>GRANT/PROJECT NO.</t>
  </si>
  <si>
    <t>PRINCIPAL INVESTIGATOR</t>
  </si>
  <si>
    <t>DURATION (months)</t>
  </si>
  <si>
    <t>A. SALARIES AND WAGES</t>
  </si>
  <si>
    <t xml:space="preserve">                          MAN-MONTHS</t>
  </si>
  <si>
    <t>1. SENIOR PERSONNEL</t>
  </si>
  <si>
    <t>No. of People</t>
  </si>
  <si>
    <t>Amt. Of Effort</t>
  </si>
  <si>
    <t>Sea Grant Funds</t>
  </si>
  <si>
    <t>Grantee Share</t>
  </si>
  <si>
    <t xml:space="preserve">    a. (Co) Principal Investigator</t>
  </si>
  <si>
    <t xml:space="preserve">    b. Associates (Faculty or staff</t>
  </si>
  <si>
    <t xml:space="preserve">    Sub Total</t>
  </si>
  <si>
    <t>2. OTHER PERSONNEL</t>
  </si>
  <si>
    <t xml:space="preserve">    a. Professionals</t>
  </si>
  <si>
    <t xml:space="preserve">    b. Research associates</t>
  </si>
  <si>
    <t xml:space="preserve">    c. Res. Asst./Grad. Students</t>
  </si>
  <si>
    <t xml:space="preserve">    d. Prof. School Students</t>
  </si>
  <si>
    <t xml:space="preserve">    e. Pre-Bac. Students</t>
  </si>
  <si>
    <t xml:space="preserve">    f. Secretarial-clerical</t>
  </si>
  <si>
    <t xml:space="preserve">    g. Technical-shop</t>
  </si>
  <si>
    <t xml:space="preserve">    h. Other</t>
  </si>
  <si>
    <t xml:space="preserve">       Total Salaries and Wages</t>
  </si>
  <si>
    <t>B. FRINGE BENEFITS (when charged as a direct cost)</t>
  </si>
  <si>
    <t xml:space="preserve">      Total Personnel (A and B )</t>
  </si>
  <si>
    <t>C. PERMANENT EQUIPMENT</t>
  </si>
  <si>
    <t>D. EXPENDABLE SUPPLIES AND EQUIPMENT</t>
  </si>
  <si>
    <t>E. TRAVEL</t>
  </si>
  <si>
    <t>1. Domestic - U.S. and its Possessions (Inc. Puerto Rico)</t>
  </si>
  <si>
    <t>2. International</t>
  </si>
  <si>
    <t xml:space="preserve">      Total Travel</t>
  </si>
  <si>
    <t>F. PUBLICATIONS AND DOCUMENTATION COSTS</t>
  </si>
  <si>
    <t>G. OTHER COSTS</t>
  </si>
  <si>
    <t xml:space="preserve">TOTAL DIRECT COSTS </t>
  </si>
  <si>
    <t>(A through G)</t>
  </si>
  <si>
    <t>INDIRECT COSTS</t>
  </si>
  <si>
    <t>%</t>
  </si>
  <si>
    <t>AMT</t>
  </si>
  <si>
    <t>On Campus</t>
  </si>
  <si>
    <t>:</t>
  </si>
  <si>
    <t xml:space="preserve">      Total Indirect Cost</t>
  </si>
  <si>
    <t>TOTAL COSTS</t>
  </si>
  <si>
    <t>Budget Work Sheet</t>
  </si>
  <si>
    <t xml:space="preserve">'SALARIES &amp; WAGES </t>
  </si>
  <si>
    <t xml:space="preserve">Monthly </t>
  </si>
  <si>
    <t>OPE</t>
  </si>
  <si>
    <t>SG</t>
  </si>
  <si>
    <t>CS</t>
  </si>
  <si>
    <t xml:space="preserve"> Name, Position, Title </t>
  </si>
  <si>
    <t>Stipend</t>
  </si>
  <si>
    <t>FTE</t>
  </si>
  <si>
    <t>MM</t>
  </si>
  <si>
    <t xml:space="preserve">Sea Grant </t>
  </si>
  <si>
    <t>Cost Share</t>
  </si>
  <si>
    <t>A. TOTAL SALARIES &amp; WAGES</t>
  </si>
  <si>
    <t>B.  FRINGE BENEFITS</t>
  </si>
  <si>
    <t>TRAVEL</t>
  </si>
  <si>
    <t>Instate:</t>
  </si>
  <si>
    <t>Domestic</t>
  </si>
  <si>
    <t>Outstate:</t>
  </si>
  <si>
    <t xml:space="preserve">International (list destination and purpose)                                                    </t>
  </si>
  <si>
    <t>Trip 1:</t>
  </si>
  <si>
    <t>Trip 2:</t>
  </si>
  <si>
    <t>OTHER COSTS (subcontracts, consultants, computer time, etc.)</t>
  </si>
  <si>
    <t>COSTS NOT REQUIRING INDIRECT</t>
  </si>
  <si>
    <t>D.  EXPENDABLE SUPPLIES &amp; EQUIPMENT - under $5,000 per unit</t>
  </si>
  <si>
    <t>C.  PERMANENT EQUIPMENT</t>
  </si>
  <si>
    <t>E.  TOTAL TRAVEL</t>
  </si>
  <si>
    <t xml:space="preserve">F.  PUBLICATION COSTS  </t>
  </si>
  <si>
    <t>G.  TOTAL OTHER COSTS</t>
  </si>
  <si>
    <t>H.  Subtotal DIRECT COSTS subject to indirect rate (sum items A-G)</t>
  </si>
  <si>
    <t>% (multiply H x rate)</t>
  </si>
  <si>
    <t>Costs not requiring indirect</t>
  </si>
  <si>
    <t>Total Other Costs not requiring direct</t>
  </si>
  <si>
    <t xml:space="preserve">      Total Other Costs </t>
  </si>
  <si>
    <r>
      <t xml:space="preserve">1 Graduate Student Tuition </t>
    </r>
    <r>
      <rPr>
        <b/>
        <sz val="9"/>
        <rFont val="Arial"/>
        <family val="2"/>
      </rPr>
      <t xml:space="preserve">- </t>
    </r>
    <r>
      <rPr>
        <sz val="8"/>
        <rFont val="Arial"/>
        <family val="2"/>
      </rPr>
      <t>total # of terms requested</t>
    </r>
  </si>
  <si>
    <t>I. TOTAL INDIRECT COST</t>
  </si>
  <si>
    <t>J. TOTAL Costs Not Requiring Indirect</t>
  </si>
  <si>
    <t>K. GRAND TOTAL REQUESTED (sum items H to J)</t>
  </si>
  <si>
    <r>
      <t>INDIRECT COSTS</t>
    </r>
    <r>
      <rPr>
        <sz val="10"/>
        <color rgb="FFC00000"/>
        <rFont val="Arial"/>
        <family val="2"/>
      </rPr>
      <t xml:space="preserve"> (Select the indirect rate that is applicable to your project)</t>
    </r>
  </si>
  <si>
    <t xml:space="preserve">OSU Research On Campus at </t>
  </si>
  <si>
    <t xml:space="preserve">    Non-OSU Institution Indirect Cost</t>
  </si>
  <si>
    <t>NOTE: Complete white cells; blue cells will autocalculate</t>
  </si>
  <si>
    <t>OSU OFF-campus Other Sponsored Programs Cost at</t>
  </si>
  <si>
    <t>OSU Off Campus Other Sponsored Programs</t>
  </si>
  <si>
    <t>Grantee:</t>
  </si>
  <si>
    <t>Year 2</t>
  </si>
  <si>
    <t>Year 1</t>
  </si>
  <si>
    <t>Summary</t>
  </si>
  <si>
    <t>Year 3</t>
  </si>
  <si>
    <t>Salary increase 3%, fringe benefit 2%</t>
  </si>
  <si>
    <t>NOAA-OAR-SG-2018-2005489</t>
  </si>
  <si>
    <t>-</t>
  </si>
  <si>
    <t>200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</si>
</sst>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\ ;\(&quot;$&quot;#,##0\)"/>
    <numFmt numFmtId="167" formatCode="_(&quot;$&quot;* #,##0_);_(&quot;$&quot;* \(#,##0\);_(&quot;$&quot;* &quot;-&quot;??_);_(@_)"/>
    <numFmt numFmtId="168" formatCode="_(* #,##0.000_);_(* \(#,##0.000\);_(* &quot;-&quot;???_);_(@_)"/>
  </numFmts>
  <fonts count="27">
    <font>
      <sz val="10"/>
      <name val="Geneva"/>
    </font>
    <font>
      <sz val="10"/>
      <name val="Geneva"/>
    </font>
    <font>
      <b/>
      <sz val="7"/>
      <name val="Helv"/>
    </font>
    <font>
      <sz val="7"/>
      <name val="Helv"/>
    </font>
    <font>
      <b/>
      <sz val="9"/>
      <name val="Helv"/>
    </font>
    <font>
      <b/>
      <sz val="14"/>
      <name val="Helv"/>
    </font>
    <font>
      <sz val="6"/>
      <name val="Helv"/>
    </font>
    <font>
      <sz val="9"/>
      <name val="Helv"/>
    </font>
    <font>
      <b/>
      <sz val="8"/>
      <name val="Helv"/>
    </font>
    <font>
      <b/>
      <sz val="10"/>
      <name val="Helv"/>
    </font>
    <font>
      <sz val="7"/>
      <name val="Geneva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rgb="FFC00000"/>
      <name val="Arial"/>
      <family val="2"/>
    </font>
    <font>
      <sz val="12"/>
      <color rgb="FFC00000"/>
      <name val="Arial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6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3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3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3"/>
      </right>
      <top style="thin">
        <color auto="1"/>
      </top>
      <bottom/>
      <diagonal/>
    </border>
    <border>
      <left style="thin">
        <color indexed="63"/>
      </left>
      <right/>
      <top style="thin">
        <color auto="1"/>
      </top>
      <bottom style="thin">
        <color indexed="23"/>
      </bottom>
      <diagonal/>
    </border>
    <border>
      <left/>
      <right/>
      <top style="thin">
        <color auto="1"/>
      </top>
      <bottom style="thin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indexed="23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indexed="63"/>
      </right>
      <top/>
      <bottom style="thin">
        <color indexed="23"/>
      </bottom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/>
      <top/>
      <bottom style="thin">
        <color indexed="23"/>
      </bottom>
      <diagonal/>
    </border>
    <border>
      <left style="thin">
        <color indexed="6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 style="thin">
        <color indexed="63"/>
      </left>
      <right/>
      <top style="medium">
        <color auto="1"/>
      </top>
      <bottom style="thin">
        <color indexed="63"/>
      </bottom>
      <diagonal/>
    </border>
    <border>
      <left/>
      <right/>
      <top style="medium">
        <color auto="1"/>
      </top>
      <bottom style="thin">
        <color indexed="63"/>
      </bottom>
      <diagonal/>
    </border>
    <border>
      <left style="thin">
        <color auto="1"/>
      </left>
      <right/>
      <top style="medium">
        <color auto="1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indexed="62"/>
      </top>
      <bottom/>
      <diagonal/>
    </border>
    <border>
      <left style="thick">
        <color auto="1"/>
      </left>
      <right style="medium">
        <color auto="1"/>
      </right>
      <top style="thick">
        <color indexed="62"/>
      </top>
      <bottom/>
      <diagonal/>
    </border>
    <border>
      <left/>
      <right style="thick">
        <color auto="1"/>
      </right>
      <top style="thick">
        <color indexed="62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auto="1"/>
      </right>
      <top style="thick">
        <color indexed="62"/>
      </top>
      <bottom/>
      <diagonal/>
    </border>
    <border>
      <left/>
      <right style="thick">
        <color theme="8" tint="-0.24994659260841701"/>
      </right>
      <top style="thick">
        <color indexed="62"/>
      </top>
      <bottom/>
      <diagonal/>
    </border>
    <border>
      <left style="thick">
        <color theme="8" tint="-0.24994659260841701"/>
      </left>
      <right style="thin">
        <color auto="1"/>
      </right>
      <top/>
      <bottom style="thin">
        <color auto="1"/>
      </bottom>
      <diagonal/>
    </border>
    <border>
      <left/>
      <right style="thick">
        <color theme="8" tint="-0.24994659260841701"/>
      </right>
      <top/>
      <bottom style="thin">
        <color auto="1"/>
      </bottom>
      <diagonal/>
    </border>
    <border>
      <left style="thick">
        <color theme="8" tint="-0.24994659260841701"/>
      </left>
      <right/>
      <top/>
      <bottom style="thin">
        <color auto="1"/>
      </bottom>
      <diagonal/>
    </border>
    <border>
      <left style="thick">
        <color auto="1"/>
      </left>
      <right style="thick">
        <color theme="8" tint="-0.24994659260841701"/>
      </right>
      <top style="thin">
        <color auto="1"/>
      </top>
      <bottom style="thin">
        <color auto="1"/>
      </bottom>
      <diagonal/>
    </border>
    <border>
      <left style="thick">
        <color theme="8" tint="-0.24994659260841701"/>
      </left>
      <right/>
      <top style="thin">
        <color auto="1"/>
      </top>
      <bottom style="thin">
        <color auto="1"/>
      </bottom>
      <diagonal/>
    </border>
    <border>
      <left/>
      <right style="thick">
        <color theme="8" tint="-0.24994659260841701"/>
      </right>
      <top style="thin">
        <color auto="1"/>
      </top>
      <bottom style="thin">
        <color auto="1"/>
      </bottom>
      <diagonal/>
    </border>
    <border>
      <left style="thick">
        <color theme="8" tint="-0.24994659260841701"/>
      </left>
      <right/>
      <top/>
      <bottom style="double">
        <color auto="1"/>
      </bottom>
      <diagonal/>
    </border>
    <border>
      <left style="thick">
        <color auto="1"/>
      </left>
      <right style="thick">
        <color theme="8" tint="-0.24994659260841701"/>
      </right>
      <top/>
      <bottom style="thin">
        <color auto="1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auto="1"/>
      </right>
      <top/>
      <bottom style="thick">
        <color theme="8" tint="-0.24994659260841701"/>
      </bottom>
      <diagonal/>
    </border>
    <border>
      <left style="thick">
        <color auto="1"/>
      </left>
      <right style="medium">
        <color auto="1"/>
      </right>
      <top/>
      <bottom style="thick">
        <color theme="8" tint="-0.24994659260841701"/>
      </bottom>
      <diagonal/>
    </border>
    <border>
      <left style="thick">
        <color auto="1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ck">
        <color indexed="54"/>
      </right>
      <top/>
      <bottom style="thin">
        <color auto="1"/>
      </bottom>
      <diagonal/>
    </border>
    <border>
      <left style="thick">
        <color theme="8" tint="-0.24994659260841701"/>
      </left>
      <right/>
      <top/>
      <bottom style="thick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2" fillId="0" borderId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51">
    <xf numFmtId="0" fontId="0" fillId="0" borderId="0" xfId="0"/>
    <xf numFmtId="0" fontId="2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Protection="1"/>
    <xf numFmtId="0" fontId="0" fillId="2" borderId="5" xfId="0" applyFill="1" applyBorder="1" applyProtection="1"/>
    <xf numFmtId="0" fontId="3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right"/>
    </xf>
    <xf numFmtId="0" fontId="3" fillId="2" borderId="0" xfId="0" applyFont="1" applyFill="1" applyBorder="1" applyProtection="1"/>
    <xf numFmtId="0" fontId="6" fillId="2" borderId="5" xfId="0" applyFont="1" applyFill="1" applyBorder="1" applyProtection="1"/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6" fillId="2" borderId="9" xfId="0" applyFont="1" applyFill="1" applyBorder="1" applyProtection="1"/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4" fillId="0" borderId="5" xfId="0" applyFont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10" xfId="0" applyFont="1" applyFill="1" applyBorder="1" applyProtection="1">
      <protection locked="0"/>
    </xf>
    <xf numFmtId="0" fontId="3" fillId="0" borderId="9" xfId="0" applyFont="1" applyBorder="1" applyProtection="1">
      <protection locked="0"/>
    </xf>
    <xf numFmtId="0" fontId="7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Protection="1">
      <protection locked="0"/>
    </xf>
    <xf numFmtId="0" fontId="4" fillId="0" borderId="15" xfId="0" applyFont="1" applyBorder="1" applyProtection="1"/>
    <xf numFmtId="0" fontId="4" fillId="0" borderId="16" xfId="0" applyFont="1" applyFill="1" applyBorder="1" applyProtection="1"/>
    <xf numFmtId="0" fontId="2" fillId="0" borderId="17" xfId="0" applyFont="1" applyFill="1" applyBorder="1" applyAlignment="1" applyProtection="1">
      <alignment horizontal="center"/>
    </xf>
    <xf numFmtId="0" fontId="3" fillId="0" borderId="16" xfId="0" applyFont="1" applyFill="1" applyBorder="1" applyProtection="1"/>
    <xf numFmtId="0" fontId="3" fillId="0" borderId="18" xfId="0" applyFont="1" applyFill="1" applyBorder="1" applyProtection="1"/>
    <xf numFmtId="0" fontId="3" fillId="0" borderId="19" xfId="0" applyFont="1" applyFill="1" applyBorder="1" applyProtection="1"/>
    <xf numFmtId="0" fontId="3" fillId="0" borderId="5" xfId="0" applyFont="1" applyBorder="1" applyProtection="1"/>
    <xf numFmtId="0" fontId="8" fillId="0" borderId="20" xfId="0" applyFont="1" applyFill="1" applyBorder="1" applyProtection="1"/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8" fillId="0" borderId="20" xfId="0" applyFont="1" applyFill="1" applyBorder="1" applyAlignment="1" applyProtection="1">
      <alignment horizontal="center"/>
    </xf>
    <xf numFmtId="0" fontId="3" fillId="0" borderId="20" xfId="0" applyFont="1" applyFill="1" applyBorder="1" applyProtection="1"/>
    <xf numFmtId="0" fontId="2" fillId="0" borderId="20" xfId="0" applyFont="1" applyFill="1" applyBorder="1" applyProtection="1"/>
    <xf numFmtId="41" fontId="7" fillId="3" borderId="21" xfId="0" applyNumberFormat="1" applyFont="1" applyFill="1" applyBorder="1" applyAlignment="1" applyProtection="1">
      <alignment horizontal="center"/>
      <protection locked="0"/>
    </xf>
    <xf numFmtId="43" fontId="7" fillId="3" borderId="22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</xf>
    <xf numFmtId="41" fontId="7" fillId="3" borderId="23" xfId="0" applyNumberFormat="1" applyFont="1" applyFill="1" applyBorder="1" applyProtection="1">
      <protection locked="0"/>
    </xf>
    <xf numFmtId="41" fontId="7" fillId="3" borderId="25" xfId="0" applyNumberFormat="1" applyFont="1" applyFill="1" applyBorder="1" applyProtection="1">
      <protection locked="0"/>
    </xf>
    <xf numFmtId="0" fontId="2" fillId="0" borderId="20" xfId="0" applyFont="1" applyFill="1" applyBorder="1" applyAlignment="1" applyProtection="1">
      <alignment horizontal="center"/>
    </xf>
    <xf numFmtId="41" fontId="7" fillId="0" borderId="21" xfId="0" applyNumberFormat="1" applyFont="1" applyFill="1" applyBorder="1" applyAlignment="1" applyProtection="1">
      <alignment horizontal="center"/>
      <protection hidden="1"/>
    </xf>
    <xf numFmtId="43" fontId="7" fillId="0" borderId="22" xfId="0" applyNumberFormat="1" applyFont="1" applyFill="1" applyBorder="1" applyAlignment="1" applyProtection="1">
      <alignment horizontal="center"/>
      <protection hidden="1"/>
    </xf>
    <xf numFmtId="41" fontId="7" fillId="0" borderId="21" xfId="0" applyNumberFormat="1" applyFont="1" applyFill="1" applyBorder="1" applyAlignment="1" applyProtection="1">
      <alignment horizontal="center"/>
      <protection locked="0"/>
    </xf>
    <xf numFmtId="43" fontId="7" fillId="0" borderId="22" xfId="0" applyNumberFormat="1" applyFont="1" applyFill="1" applyBorder="1" applyAlignment="1" applyProtection="1">
      <alignment horizontal="center"/>
      <protection locked="0"/>
    </xf>
    <xf numFmtId="41" fontId="7" fillId="0" borderId="23" xfId="0" applyNumberFormat="1" applyFont="1" applyFill="1" applyBorder="1" applyProtection="1">
      <protection locked="0"/>
    </xf>
    <xf numFmtId="41" fontId="7" fillId="0" borderId="25" xfId="0" applyNumberFormat="1" applyFont="1" applyFill="1" applyBorder="1" applyProtection="1">
      <protection locked="0"/>
    </xf>
    <xf numFmtId="0" fontId="3" fillId="0" borderId="26" xfId="0" applyFont="1" applyBorder="1" applyProtection="1"/>
    <xf numFmtId="0" fontId="2" fillId="0" borderId="27" xfId="0" applyFont="1" applyFill="1" applyBorder="1" applyProtection="1"/>
    <xf numFmtId="0" fontId="7" fillId="0" borderId="27" xfId="0" applyFont="1" applyFill="1" applyBorder="1" applyProtection="1"/>
    <xf numFmtId="0" fontId="3" fillId="0" borderId="27" xfId="0" applyFont="1" applyFill="1" applyBorder="1" applyProtection="1"/>
    <xf numFmtId="0" fontId="2" fillId="0" borderId="27" xfId="0" applyFont="1" applyFill="1" applyBorder="1" applyAlignment="1" applyProtection="1">
      <alignment horizontal="right"/>
    </xf>
    <xf numFmtId="41" fontId="7" fillId="0" borderId="28" xfId="0" applyNumberFormat="1" applyFont="1" applyFill="1" applyBorder="1" applyProtection="1"/>
    <xf numFmtId="41" fontId="7" fillId="0" borderId="29" xfId="0" applyNumberFormat="1" applyFont="1" applyFill="1" applyBorder="1" applyProtection="1"/>
    <xf numFmtId="0" fontId="4" fillId="0" borderId="30" xfId="0" applyFont="1" applyBorder="1" applyProtection="1"/>
    <xf numFmtId="0" fontId="3" fillId="0" borderId="20" xfId="0" applyFont="1" applyFill="1" applyBorder="1" applyProtection="1">
      <protection locked="0"/>
    </xf>
    <xf numFmtId="0" fontId="3" fillId="0" borderId="9" xfId="0" applyFont="1" applyBorder="1" applyProtection="1"/>
    <xf numFmtId="0" fontId="2" fillId="0" borderId="10" xfId="0" applyFont="1" applyFill="1" applyBorder="1" applyProtection="1"/>
    <xf numFmtId="0" fontId="3" fillId="0" borderId="10" xfId="0" applyFont="1" applyFill="1" applyBorder="1" applyProtection="1"/>
    <xf numFmtId="41" fontId="4" fillId="0" borderId="11" xfId="0" applyNumberFormat="1" applyFont="1" applyFill="1" applyBorder="1" applyProtection="1">
      <protection hidden="1"/>
    </xf>
    <xf numFmtId="0" fontId="2" fillId="0" borderId="0" xfId="0" applyFont="1" applyFill="1" applyBorder="1" applyProtection="1"/>
    <xf numFmtId="41" fontId="4" fillId="0" borderId="6" xfId="0" applyNumberFormat="1" applyFont="1" applyFill="1" applyBorder="1" applyProtection="1">
      <protection hidden="1"/>
    </xf>
    <xf numFmtId="0" fontId="4" fillId="0" borderId="9" xfId="0" applyFont="1" applyBorder="1" applyProtection="1"/>
    <xf numFmtId="0" fontId="4" fillId="0" borderId="10" xfId="0" applyFont="1" applyFill="1" applyBorder="1" applyProtection="1"/>
    <xf numFmtId="41" fontId="4" fillId="3" borderId="11" xfId="0" applyNumberFormat="1" applyFont="1" applyFill="1" applyBorder="1" applyProtection="1">
      <protection locked="0"/>
    </xf>
    <xf numFmtId="41" fontId="4" fillId="0" borderId="6" xfId="0" applyNumberFormat="1" applyFont="1" applyFill="1" applyBorder="1" applyProtection="1">
      <protection locked="0"/>
    </xf>
    <xf numFmtId="0" fontId="4" fillId="0" borderId="26" xfId="0" applyFont="1" applyBorder="1" applyProtection="1"/>
    <xf numFmtId="0" fontId="3" fillId="0" borderId="32" xfId="0" applyFont="1" applyFill="1" applyBorder="1" applyProtection="1"/>
    <xf numFmtId="41" fontId="7" fillId="0" borderId="6" xfId="0" applyNumberFormat="1" applyFont="1" applyFill="1" applyBorder="1" applyProtection="1"/>
    <xf numFmtId="0" fontId="3" fillId="0" borderId="27" xfId="0" applyFont="1" applyFill="1" applyBorder="1" applyAlignment="1" applyProtection="1">
      <alignment horizontal="left"/>
    </xf>
    <xf numFmtId="41" fontId="7" fillId="3" borderId="33" xfId="0" applyNumberFormat="1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3" fillId="0" borderId="22" xfId="0" applyFont="1" applyFill="1" applyBorder="1" applyProtection="1"/>
    <xf numFmtId="0" fontId="0" fillId="0" borderId="20" xfId="0" applyBorder="1"/>
    <xf numFmtId="0" fontId="3" fillId="0" borderId="34" xfId="0" applyFont="1" applyBorder="1" applyProtection="1"/>
    <xf numFmtId="0" fontId="2" fillId="0" borderId="35" xfId="0" applyFont="1" applyFill="1" applyBorder="1" applyProtection="1"/>
    <xf numFmtId="0" fontId="3" fillId="0" borderId="35" xfId="0" applyFont="1" applyFill="1" applyBorder="1" applyProtection="1"/>
    <xf numFmtId="41" fontId="4" fillId="0" borderId="13" xfId="0" applyNumberFormat="1" applyFont="1" applyFill="1" applyBorder="1" applyProtection="1">
      <protection hidden="1"/>
    </xf>
    <xf numFmtId="41" fontId="7" fillId="0" borderId="11" xfId="0" applyNumberFormat="1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1" fontId="7" fillId="0" borderId="6" xfId="0" applyNumberFormat="1" applyFont="1" applyFill="1" applyBorder="1" applyProtection="1">
      <protection hidden="1"/>
    </xf>
    <xf numFmtId="0" fontId="3" fillId="0" borderId="5" xfId="0" applyFont="1" applyBorder="1" applyAlignment="1" applyProtection="1">
      <alignment horizontal="right"/>
    </xf>
    <xf numFmtId="164" fontId="7" fillId="3" borderId="36" xfId="0" applyNumberFormat="1" applyFont="1" applyFill="1" applyBorder="1" applyAlignment="1" applyProtection="1">
      <alignment horizontal="center"/>
      <protection locked="0"/>
    </xf>
    <xf numFmtId="4" fontId="4" fillId="3" borderId="27" xfId="0" applyNumberFormat="1" applyFont="1" applyFill="1" applyBorder="1" applyProtection="1">
      <protection locked="0"/>
    </xf>
    <xf numFmtId="0" fontId="2" fillId="0" borderId="20" xfId="0" applyFont="1" applyFill="1" applyBorder="1" applyAlignment="1" applyProtection="1">
      <alignment horizontal="right"/>
    </xf>
    <xf numFmtId="4" fontId="4" fillId="3" borderId="20" xfId="0" applyNumberFormat="1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9" fillId="0" borderId="38" xfId="0" applyFont="1" applyBorder="1" applyAlignment="1" applyProtection="1">
      <alignment vertical="center"/>
    </xf>
    <xf numFmtId="0" fontId="2" fillId="0" borderId="39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/>
    </xf>
    <xf numFmtId="41" fontId="9" fillId="0" borderId="40" xfId="0" applyNumberFormat="1" applyFont="1" applyFill="1" applyBorder="1" applyAlignment="1" applyProtection="1">
      <alignment vertical="center"/>
      <protection hidden="1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43" fontId="7" fillId="3" borderId="22" xfId="0" quotePrefix="1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Protection="1"/>
    <xf numFmtId="41" fontId="7" fillId="3" borderId="24" xfId="0" applyNumberFormat="1" applyFont="1" applyFill="1" applyBorder="1" applyAlignment="1" applyProtection="1">
      <alignment horizontal="center"/>
      <protection locked="0"/>
    </xf>
    <xf numFmtId="9" fontId="7" fillId="3" borderId="31" xfId="0" applyNumberFormat="1" applyFont="1" applyFill="1" applyBorder="1" applyAlignment="1" applyProtection="1">
      <alignment horizontal="center"/>
      <protection locked="0"/>
    </xf>
    <xf numFmtId="41" fontId="7" fillId="0" borderId="20" xfId="0" applyNumberFormat="1" applyFont="1" applyFill="1" applyBorder="1" applyProtection="1">
      <protection hidden="1"/>
    </xf>
    <xf numFmtId="0" fontId="3" fillId="0" borderId="8" xfId="0" applyFont="1" applyFill="1" applyBorder="1" applyProtection="1"/>
    <xf numFmtId="41" fontId="4" fillId="0" borderId="8" xfId="0" applyNumberFormat="1" applyFont="1" applyFill="1" applyBorder="1" applyProtection="1">
      <protection hidden="1"/>
    </xf>
    <xf numFmtId="41" fontId="4" fillId="0" borderId="41" xfId="0" applyNumberFormat="1" applyFont="1" applyFill="1" applyBorder="1" applyProtection="1">
      <protection hidden="1"/>
    </xf>
    <xf numFmtId="3" fontId="7" fillId="3" borderId="36" xfId="0" applyNumberFormat="1" applyFont="1" applyFill="1" applyBorder="1" applyProtection="1">
      <protection locked="0"/>
    </xf>
    <xf numFmtId="1" fontId="10" fillId="0" borderId="20" xfId="0" applyNumberFormat="1" applyFont="1" applyBorder="1"/>
    <xf numFmtId="41" fontId="3" fillId="0" borderId="10" xfId="0" applyNumberFormat="1" applyFont="1" applyFill="1" applyBorder="1" applyAlignment="1" applyProtection="1">
      <alignment horizontal="center"/>
      <protection locked="0"/>
    </xf>
    <xf numFmtId="41" fontId="4" fillId="4" borderId="11" xfId="0" applyNumberFormat="1" applyFont="1" applyFill="1" applyBorder="1" applyProtection="1">
      <protection hidden="1"/>
    </xf>
    <xf numFmtId="0" fontId="11" fillId="0" borderId="0" xfId="2"/>
    <xf numFmtId="41" fontId="11" fillId="0" borderId="0" xfId="2" applyNumberFormat="1"/>
    <xf numFmtId="0" fontId="11" fillId="0" borderId="10" xfId="2" applyFont="1" applyBorder="1"/>
    <xf numFmtId="42" fontId="11" fillId="0" borderId="0" xfId="2" applyNumberFormat="1"/>
    <xf numFmtId="10" fontId="11" fillId="0" borderId="0" xfId="1" applyNumberFormat="1" applyFont="1"/>
    <xf numFmtId="2" fontId="11" fillId="0" borderId="10" xfId="2" applyNumberFormat="1" applyFont="1" applyBorder="1"/>
    <xf numFmtId="0" fontId="16" fillId="0" borderId="10" xfId="2" applyFont="1" applyBorder="1" applyAlignment="1" applyProtection="1">
      <alignment horizontal="right"/>
      <protection locked="0"/>
    </xf>
    <xf numFmtId="166" fontId="16" fillId="0" borderId="10" xfId="5" applyFont="1" applyBorder="1" applyAlignment="1" applyProtection="1">
      <alignment horizontal="right"/>
      <protection locked="0"/>
    </xf>
    <xf numFmtId="42" fontId="11" fillId="0" borderId="53" xfId="2" applyNumberFormat="1" applyFont="1" applyFill="1" applyBorder="1" applyAlignment="1" applyProtection="1">
      <alignment horizontal="right"/>
    </xf>
    <xf numFmtId="1" fontId="11" fillId="0" borderId="0" xfId="2" applyNumberFormat="1"/>
    <xf numFmtId="166" fontId="11" fillId="0" borderId="10" xfId="5" applyFont="1" applyBorder="1" applyProtection="1">
      <protection locked="0"/>
    </xf>
    <xf numFmtId="0" fontId="11" fillId="0" borderId="10" xfId="2" applyFont="1" applyBorder="1" applyProtection="1">
      <protection locked="0"/>
    </xf>
    <xf numFmtId="42" fontId="11" fillId="0" borderId="53" xfId="2" applyNumberFormat="1" applyFont="1" applyFill="1" applyBorder="1" applyAlignment="1" applyProtection="1">
      <alignment horizontal="right"/>
      <protection locked="0"/>
    </xf>
    <xf numFmtId="0" fontId="16" fillId="0" borderId="10" xfId="2" applyFont="1" applyBorder="1" applyProtection="1">
      <protection locked="0"/>
    </xf>
    <xf numFmtId="2" fontId="11" fillId="0" borderId="50" xfId="2" applyNumberFormat="1" applyFont="1" applyBorder="1"/>
    <xf numFmtId="0" fontId="11" fillId="0" borderId="0" xfId="2" applyFont="1"/>
    <xf numFmtId="44" fontId="11" fillId="0" borderId="0" xfId="2" applyNumberFormat="1"/>
    <xf numFmtId="167" fontId="0" fillId="0" borderId="0" xfId="6" applyNumberFormat="1" applyFont="1"/>
    <xf numFmtId="0" fontId="11" fillId="0" borderId="54" xfId="2" applyFont="1" applyBorder="1"/>
    <xf numFmtId="2" fontId="11" fillId="0" borderId="55" xfId="2" applyNumberFormat="1" applyFont="1" applyBorder="1"/>
    <xf numFmtId="42" fontId="11" fillId="0" borderId="46" xfId="2" applyNumberFormat="1" applyFont="1" applyBorder="1" applyAlignment="1" applyProtection="1">
      <alignment horizontal="left"/>
      <protection locked="0"/>
    </xf>
    <xf numFmtId="0" fontId="19" fillId="0" borderId="10" xfId="2" applyFont="1" applyBorder="1" applyProtection="1">
      <protection locked="0"/>
    </xf>
    <xf numFmtId="0" fontId="19" fillId="0" borderId="10" xfId="2" quotePrefix="1" applyFont="1" applyBorder="1" applyAlignment="1" applyProtection="1">
      <alignment horizontal="left"/>
      <protection locked="0"/>
    </xf>
    <xf numFmtId="2" fontId="19" fillId="0" borderId="50" xfId="2" quotePrefix="1" applyNumberFormat="1" applyFont="1" applyBorder="1" applyAlignment="1" applyProtection="1">
      <alignment horizontal="left"/>
      <protection locked="0"/>
    </xf>
    <xf numFmtId="2" fontId="19" fillId="0" borderId="10" xfId="2" applyNumberFormat="1" applyFont="1" applyBorder="1" applyProtection="1">
      <protection locked="0"/>
    </xf>
    <xf numFmtId="9" fontId="11" fillId="0" borderId="0" xfId="1" applyFont="1"/>
    <xf numFmtId="0" fontId="11" fillId="0" borderId="0" xfId="2" applyAlignment="1">
      <alignment horizontal="right"/>
    </xf>
    <xf numFmtId="167" fontId="11" fillId="0" borderId="0" xfId="2" applyNumberFormat="1"/>
    <xf numFmtId="42" fontId="19" fillId="0" borderId="53" xfId="2" applyNumberFormat="1" applyFont="1" applyFill="1" applyBorder="1" applyAlignment="1" applyProtection="1">
      <alignment horizontal="right"/>
      <protection locked="0"/>
    </xf>
    <xf numFmtId="0" fontId="11" fillId="7" borderId="55" xfId="2" applyFont="1" applyFill="1" applyBorder="1" applyProtection="1">
      <protection locked="0"/>
    </xf>
    <xf numFmtId="41" fontId="11" fillId="7" borderId="10" xfId="2" applyNumberFormat="1" applyFont="1" applyFill="1" applyBorder="1" applyProtection="1">
      <protection locked="0"/>
    </xf>
    <xf numFmtId="0" fontId="11" fillId="7" borderId="50" xfId="2" applyFont="1" applyFill="1" applyBorder="1" applyProtection="1">
      <protection locked="0"/>
    </xf>
    <xf numFmtId="42" fontId="11" fillId="7" borderId="10" xfId="2" applyNumberFormat="1" applyFont="1" applyFill="1" applyBorder="1" applyProtection="1">
      <protection locked="0"/>
    </xf>
    <xf numFmtId="42" fontId="11" fillId="7" borderId="10" xfId="2" applyNumberFormat="1" applyFont="1" applyFill="1" applyBorder="1" applyAlignment="1" applyProtection="1">
      <alignment horizontal="left"/>
      <protection locked="0"/>
    </xf>
    <xf numFmtId="42" fontId="11" fillId="7" borderId="0" xfId="2" applyNumberFormat="1" applyFont="1" applyFill="1" applyBorder="1" applyAlignment="1" applyProtection="1">
      <alignment horizontal="left"/>
      <protection locked="0"/>
    </xf>
    <xf numFmtId="0" fontId="11" fillId="7" borderId="47" xfId="2" applyFont="1" applyFill="1" applyBorder="1" applyProtection="1">
      <protection locked="0"/>
    </xf>
    <xf numFmtId="42" fontId="11" fillId="7" borderId="58" xfId="2" applyNumberFormat="1" applyFont="1" applyFill="1" applyBorder="1" applyAlignment="1" applyProtection="1">
      <alignment horizontal="right"/>
    </xf>
    <xf numFmtId="42" fontId="11" fillId="7" borderId="55" xfId="2" applyNumberFormat="1" applyFont="1" applyFill="1" applyBorder="1" applyAlignment="1" applyProtection="1">
      <alignment horizontal="right"/>
    </xf>
    <xf numFmtId="42" fontId="11" fillId="7" borderId="51" xfId="2" applyNumberFormat="1" applyFont="1" applyFill="1" applyBorder="1" applyProtection="1"/>
    <xf numFmtId="0" fontId="11" fillId="7" borderId="50" xfId="2" applyFont="1" applyFill="1" applyBorder="1" applyProtection="1"/>
    <xf numFmtId="42" fontId="11" fillId="7" borderId="58" xfId="2" applyNumberFormat="1" applyFont="1" applyFill="1" applyBorder="1" applyAlignment="1" applyProtection="1">
      <alignment horizontal="left"/>
      <protection locked="0"/>
    </xf>
    <xf numFmtId="0" fontId="11" fillId="8" borderId="0" xfId="2" applyFont="1" applyFill="1" applyBorder="1"/>
    <xf numFmtId="2" fontId="11" fillId="8" borderId="0" xfId="2" applyNumberFormat="1" applyFont="1" applyFill="1" applyBorder="1"/>
    <xf numFmtId="42" fontId="11" fillId="8" borderId="53" xfId="2" applyNumberFormat="1" applyFont="1" applyFill="1" applyBorder="1" applyAlignment="1" applyProtection="1">
      <alignment horizontal="right"/>
      <protection locked="0"/>
    </xf>
    <xf numFmtId="0" fontId="11" fillId="8" borderId="10" xfId="2" applyFont="1" applyFill="1" applyBorder="1"/>
    <xf numFmtId="2" fontId="11" fillId="8" borderId="10" xfId="2" applyNumberFormat="1" applyFont="1" applyFill="1" applyBorder="1"/>
    <xf numFmtId="166" fontId="11" fillId="0" borderId="10" xfId="5" applyFont="1" applyFill="1" applyBorder="1" applyProtection="1">
      <protection locked="0"/>
    </xf>
    <xf numFmtId="41" fontId="11" fillId="8" borderId="10" xfId="2" applyNumberFormat="1" applyFont="1" applyFill="1" applyBorder="1" applyProtection="1">
      <protection locked="0"/>
    </xf>
    <xf numFmtId="0" fontId="11" fillId="8" borderId="50" xfId="2" applyFont="1" applyFill="1" applyBorder="1" applyProtection="1">
      <protection locked="0"/>
    </xf>
    <xf numFmtId="0" fontId="13" fillId="8" borderId="70" xfId="2" quotePrefix="1" applyFont="1" applyFill="1" applyBorder="1" applyAlignment="1">
      <alignment horizontal="left"/>
    </xf>
    <xf numFmtId="42" fontId="11" fillId="0" borderId="73" xfId="2" applyNumberFormat="1" applyFont="1" applyFill="1" applyBorder="1" applyAlignment="1" applyProtection="1">
      <alignment horizontal="right"/>
    </xf>
    <xf numFmtId="0" fontId="16" fillId="0" borderId="70" xfId="2" applyFont="1" applyBorder="1" applyProtection="1">
      <protection locked="0"/>
    </xf>
    <xf numFmtId="42" fontId="11" fillId="0" borderId="73" xfId="2" applyNumberFormat="1" applyFont="1" applyFill="1" applyBorder="1" applyAlignment="1" applyProtection="1">
      <alignment horizontal="right"/>
      <protection locked="0"/>
    </xf>
    <xf numFmtId="0" fontId="16" fillId="0" borderId="70" xfId="2" quotePrefix="1" applyFont="1" applyBorder="1" applyAlignment="1" applyProtection="1">
      <alignment horizontal="left"/>
      <protection locked="0"/>
    </xf>
    <xf numFmtId="0" fontId="11" fillId="0" borderId="70" xfId="2" applyFont="1" applyBorder="1" applyProtection="1">
      <protection locked="0"/>
    </xf>
    <xf numFmtId="42" fontId="11" fillId="0" borderId="71" xfId="2" applyNumberFormat="1" applyFont="1" applyFill="1" applyBorder="1" applyAlignment="1" applyProtection="1">
      <alignment horizontal="right"/>
      <protection locked="0"/>
    </xf>
    <xf numFmtId="0" fontId="11" fillId="0" borderId="70" xfId="5" applyNumberFormat="1" applyFont="1" applyBorder="1" applyAlignment="1" applyProtection="1">
      <alignment horizontal="left"/>
      <protection locked="0"/>
    </xf>
    <xf numFmtId="42" fontId="11" fillId="0" borderId="71" xfId="2" applyNumberFormat="1" applyFont="1" applyFill="1" applyBorder="1" applyAlignment="1" applyProtection="1">
      <alignment horizontal="right"/>
    </xf>
    <xf numFmtId="0" fontId="16" fillId="0" borderId="70" xfId="2" applyFont="1" applyBorder="1"/>
    <xf numFmtId="42" fontId="11" fillId="0" borderId="75" xfId="2" applyNumberFormat="1" applyFont="1" applyBorder="1" applyAlignment="1" applyProtection="1">
      <alignment horizontal="left"/>
      <protection locked="0"/>
    </xf>
    <xf numFmtId="0" fontId="20" fillId="0" borderId="72" xfId="2" applyFont="1" applyBorder="1" applyAlignment="1">
      <alignment horizontal="left"/>
    </xf>
    <xf numFmtId="0" fontId="20" fillId="0" borderId="70" xfId="2" applyFont="1" applyBorder="1" applyAlignment="1" applyProtection="1">
      <alignment horizontal="left"/>
      <protection locked="0"/>
    </xf>
    <xf numFmtId="0" fontId="13" fillId="8" borderId="70" xfId="2" applyFont="1" applyFill="1" applyBorder="1"/>
    <xf numFmtId="0" fontId="11" fillId="8" borderId="10" xfId="2" applyFont="1" applyFill="1" applyBorder="1" applyAlignment="1">
      <alignment horizontal="right"/>
    </xf>
    <xf numFmtId="2" fontId="11" fillId="8" borderId="10" xfId="2" applyNumberFormat="1" applyFont="1" applyFill="1" applyBorder="1" applyAlignment="1">
      <alignment horizontal="right"/>
    </xf>
    <xf numFmtId="2" fontId="11" fillId="8" borderId="10" xfId="2" quotePrefix="1" applyNumberFormat="1" applyFont="1" applyFill="1" applyBorder="1" applyAlignment="1" applyProtection="1">
      <alignment horizontal="right"/>
    </xf>
    <xf numFmtId="0" fontId="15" fillId="8" borderId="50" xfId="2" applyFont="1" applyFill="1" applyBorder="1" applyAlignment="1">
      <alignment horizontal="right"/>
    </xf>
    <xf numFmtId="42" fontId="11" fillId="8" borderId="71" xfId="2" applyNumberFormat="1" applyFont="1" applyFill="1" applyBorder="1" applyAlignment="1" applyProtection="1">
      <alignment horizontal="right"/>
      <protection locked="0"/>
    </xf>
    <xf numFmtId="0" fontId="13" fillId="8" borderId="72" xfId="2" applyFont="1" applyFill="1" applyBorder="1"/>
    <xf numFmtId="0" fontId="11" fillId="8" borderId="54" xfId="2" applyFont="1" applyFill="1" applyBorder="1" applyAlignment="1">
      <alignment horizontal="right"/>
    </xf>
    <xf numFmtId="0" fontId="11" fillId="8" borderId="54" xfId="2" applyFont="1" applyFill="1" applyBorder="1"/>
    <xf numFmtId="2" fontId="11" fillId="8" borderId="55" xfId="2" applyNumberFormat="1" applyFont="1" applyFill="1" applyBorder="1" applyAlignment="1">
      <alignment horizontal="right"/>
    </xf>
    <xf numFmtId="2" fontId="11" fillId="8" borderId="58" xfId="2" quotePrefix="1" applyNumberFormat="1" applyFont="1" applyFill="1" applyBorder="1" applyAlignment="1" applyProtection="1">
      <alignment horizontal="right"/>
    </xf>
    <xf numFmtId="0" fontId="15" fillId="8" borderId="55" xfId="2" applyFont="1" applyFill="1" applyBorder="1" applyAlignment="1">
      <alignment horizontal="right"/>
    </xf>
    <xf numFmtId="42" fontId="11" fillId="8" borderId="73" xfId="2" applyNumberFormat="1" applyFont="1" applyFill="1" applyBorder="1" applyAlignment="1" applyProtection="1">
      <alignment horizontal="right"/>
      <protection locked="0"/>
    </xf>
    <xf numFmtId="3" fontId="11" fillId="8" borderId="54" xfId="2" applyNumberFormat="1" applyFont="1" applyFill="1" applyBorder="1" applyProtection="1">
      <protection locked="0"/>
    </xf>
    <xf numFmtId="0" fontId="11" fillId="8" borderId="55" xfId="2" applyFont="1" applyFill="1" applyBorder="1" applyProtection="1">
      <protection locked="0"/>
    </xf>
    <xf numFmtId="42" fontId="11" fillId="8" borderId="0" xfId="2" applyNumberFormat="1" applyFont="1" applyFill="1" applyBorder="1" applyProtection="1"/>
    <xf numFmtId="0" fontId="11" fillId="8" borderId="47" xfId="2" applyFont="1" applyFill="1" applyBorder="1" applyProtection="1"/>
    <xf numFmtId="2" fontId="11" fillId="8" borderId="54" xfId="2" applyNumberFormat="1" applyFont="1" applyFill="1" applyBorder="1"/>
    <xf numFmtId="0" fontId="13" fillId="8" borderId="74" xfId="2" applyFont="1" applyFill="1" applyBorder="1"/>
    <xf numFmtId="0" fontId="11" fillId="8" borderId="56" xfId="2" applyFont="1" applyFill="1" applyBorder="1"/>
    <xf numFmtId="2" fontId="11" fillId="8" borderId="56" xfId="2" applyNumberFormat="1" applyFont="1" applyFill="1" applyBorder="1"/>
    <xf numFmtId="2" fontId="11" fillId="8" borderId="57" xfId="2" applyNumberFormat="1" applyFont="1" applyFill="1" applyBorder="1"/>
    <xf numFmtId="42" fontId="11" fillId="8" borderId="59" xfId="2" applyNumberFormat="1" applyFont="1" applyFill="1" applyBorder="1" applyProtection="1"/>
    <xf numFmtId="0" fontId="11" fillId="8" borderId="60" xfId="2" applyFont="1" applyFill="1" applyBorder="1" applyProtection="1"/>
    <xf numFmtId="0" fontId="13" fillId="8" borderId="72" xfId="2" quotePrefix="1" applyFont="1" applyFill="1" applyBorder="1" applyAlignment="1">
      <alignment horizontal="left"/>
    </xf>
    <xf numFmtId="42" fontId="11" fillId="8" borderId="53" xfId="2" applyNumberFormat="1" applyFont="1" applyFill="1" applyBorder="1" applyProtection="1"/>
    <xf numFmtId="42" fontId="11" fillId="8" borderId="54" xfId="2" applyNumberFormat="1" applyFont="1" applyFill="1" applyBorder="1" applyProtection="1"/>
    <xf numFmtId="0" fontId="11" fillId="8" borderId="55" xfId="2" applyFont="1" applyFill="1" applyBorder="1" applyProtection="1"/>
    <xf numFmtId="42" fontId="11" fillId="8" borderId="71" xfId="2" applyNumberFormat="1" applyFont="1" applyFill="1" applyBorder="1" applyProtection="1"/>
    <xf numFmtId="0" fontId="11" fillId="8" borderId="48" xfId="2" quotePrefix="1" applyFont="1" applyFill="1" applyBorder="1" applyAlignment="1" applyProtection="1">
      <alignment horizontal="center"/>
      <protection locked="0"/>
    </xf>
    <xf numFmtId="42" fontId="11" fillId="8" borderId="58" xfId="2" applyNumberFormat="1" applyFont="1" applyFill="1" applyBorder="1" applyProtection="1"/>
    <xf numFmtId="0" fontId="13" fillId="8" borderId="64" xfId="2" applyFont="1" applyFill="1" applyBorder="1"/>
    <xf numFmtId="0" fontId="13" fillId="8" borderId="76" xfId="2" applyFont="1" applyFill="1" applyBorder="1"/>
    <xf numFmtId="0" fontId="11" fillId="8" borderId="77" xfId="2" applyFont="1" applyFill="1" applyBorder="1"/>
    <xf numFmtId="2" fontId="11" fillId="8" borderId="77" xfId="2" applyNumberFormat="1" applyFont="1" applyFill="1" applyBorder="1"/>
    <xf numFmtId="42" fontId="11" fillId="8" borderId="77" xfId="2" applyNumberFormat="1" applyFont="1" applyFill="1" applyBorder="1" applyProtection="1"/>
    <xf numFmtId="0" fontId="11" fillId="8" borderId="78" xfId="2" applyFont="1" applyFill="1" applyBorder="1" applyProtection="1"/>
    <xf numFmtId="0" fontId="11" fillId="9" borderId="64" xfId="2" applyFont="1" applyFill="1" applyBorder="1"/>
    <xf numFmtId="0" fontId="11" fillId="9" borderId="0" xfId="2" applyFont="1" applyFill="1" applyBorder="1"/>
    <xf numFmtId="2" fontId="11" fillId="9" borderId="0" xfId="2" applyNumberFormat="1" applyFont="1" applyFill="1" applyBorder="1"/>
    <xf numFmtId="42" fontId="11" fillId="9" borderId="53" xfId="2" applyNumberFormat="1" applyFont="1" applyFill="1" applyBorder="1" applyAlignment="1" applyProtection="1">
      <alignment horizontal="right"/>
      <protection locked="0"/>
    </xf>
    <xf numFmtId="3" fontId="11" fillId="9" borderId="0" xfId="2" applyNumberFormat="1" applyFont="1" applyFill="1" applyBorder="1" applyAlignment="1" applyProtection="1">
      <alignment horizontal="left"/>
    </xf>
    <xf numFmtId="42" fontId="11" fillId="9" borderId="71" xfId="2" applyNumberFormat="1" applyFont="1" applyFill="1" applyBorder="1" applyAlignment="1" applyProtection="1">
      <alignment horizontal="right"/>
      <protection locked="0"/>
    </xf>
    <xf numFmtId="0" fontId="13" fillId="9" borderId="70" xfId="2" quotePrefix="1" applyFont="1" applyFill="1" applyBorder="1" applyAlignment="1">
      <alignment horizontal="left"/>
    </xf>
    <xf numFmtId="0" fontId="11" fillId="9" borderId="10" xfId="2" applyFont="1" applyFill="1" applyBorder="1"/>
    <xf numFmtId="42" fontId="11" fillId="9" borderId="0" xfId="2" applyNumberFormat="1" applyFont="1" applyFill="1" applyBorder="1" applyProtection="1"/>
    <xf numFmtId="42" fontId="11" fillId="9" borderId="47" xfId="2" applyNumberFormat="1" applyFont="1" applyFill="1" applyBorder="1" applyProtection="1"/>
    <xf numFmtId="2" fontId="11" fillId="9" borderId="10" xfId="2" applyNumberFormat="1" applyFont="1" applyFill="1" applyBorder="1"/>
    <xf numFmtId="3" fontId="11" fillId="9" borderId="35" xfId="2" applyNumberFormat="1" applyFont="1" applyFill="1" applyBorder="1" applyProtection="1">
      <protection locked="0"/>
    </xf>
    <xf numFmtId="0" fontId="11" fillId="9" borderId="52" xfId="2" applyFont="1" applyFill="1" applyBorder="1" applyProtection="1">
      <protection locked="0"/>
    </xf>
    <xf numFmtId="0" fontId="16" fillId="9" borderId="10" xfId="2" applyFont="1" applyFill="1" applyBorder="1" applyAlignment="1" applyProtection="1">
      <alignment horizontal="right"/>
      <protection locked="0"/>
    </xf>
    <xf numFmtId="2" fontId="11" fillId="9" borderId="10" xfId="2" applyNumberFormat="1" applyFont="1" applyFill="1" applyBorder="1" applyProtection="1">
      <protection locked="0"/>
    </xf>
    <xf numFmtId="42" fontId="11" fillId="9" borderId="53" xfId="2" applyNumberFormat="1" applyFont="1" applyFill="1" applyBorder="1" applyAlignment="1" applyProtection="1">
      <alignment horizontal="right"/>
    </xf>
    <xf numFmtId="41" fontId="11" fillId="9" borderId="54" xfId="2" applyNumberFormat="1" applyFont="1" applyFill="1" applyBorder="1" applyProtection="1">
      <protection locked="0"/>
    </xf>
    <xf numFmtId="0" fontId="11" fillId="9" borderId="55" xfId="2" applyFont="1" applyFill="1" applyBorder="1" applyProtection="1">
      <protection locked="0"/>
    </xf>
    <xf numFmtId="42" fontId="11" fillId="9" borderId="73" xfId="2" applyNumberFormat="1" applyFont="1" applyFill="1" applyBorder="1" applyAlignment="1" applyProtection="1">
      <alignment horizontal="right"/>
    </xf>
    <xf numFmtId="2" fontId="11" fillId="9" borderId="35" xfId="2" applyNumberFormat="1" applyFont="1" applyFill="1" applyBorder="1"/>
    <xf numFmtId="3" fontId="11" fillId="9" borderId="35" xfId="2" applyNumberFormat="1" applyFont="1" applyFill="1" applyBorder="1" applyAlignment="1">
      <alignment horizontal="left"/>
    </xf>
    <xf numFmtId="0" fontId="11" fillId="9" borderId="52" xfId="2" applyFont="1" applyFill="1" applyBorder="1"/>
    <xf numFmtId="42" fontId="11" fillId="9" borderId="54" xfId="2" applyNumberFormat="1" applyFont="1" applyFill="1" applyBorder="1" applyAlignment="1" applyProtection="1">
      <alignment horizontal="left"/>
      <protection locked="0"/>
    </xf>
    <xf numFmtId="42" fontId="11" fillId="9" borderId="0" xfId="2" applyNumberFormat="1" applyFont="1" applyFill="1" applyBorder="1"/>
    <xf numFmtId="0" fontId="11" fillId="9" borderId="47" xfId="2" applyFont="1" applyFill="1" applyBorder="1"/>
    <xf numFmtId="0" fontId="16" fillId="9" borderId="64" xfId="2" quotePrefix="1" applyFont="1" applyFill="1" applyBorder="1" applyAlignment="1" applyProtection="1">
      <alignment horizontal="left"/>
      <protection locked="0"/>
    </xf>
    <xf numFmtId="42" fontId="11" fillId="9" borderId="58" xfId="2" applyNumberFormat="1" applyFont="1" applyFill="1" applyBorder="1"/>
    <xf numFmtId="0" fontId="11" fillId="9" borderId="55" xfId="2" applyFont="1" applyFill="1" applyBorder="1"/>
    <xf numFmtId="42" fontId="11" fillId="8" borderId="79" xfId="2" applyNumberFormat="1" applyFont="1" applyFill="1" applyBorder="1" applyAlignment="1" applyProtection="1">
      <alignment horizontal="right"/>
      <protection locked="0"/>
    </xf>
    <xf numFmtId="42" fontId="11" fillId="8" borderId="80" xfId="2" applyNumberFormat="1" applyFont="1" applyFill="1" applyBorder="1" applyAlignment="1" applyProtection="1">
      <alignment horizontal="right"/>
      <protection locked="0"/>
    </xf>
    <xf numFmtId="0" fontId="11" fillId="9" borderId="81" xfId="2" applyFont="1" applyFill="1" applyBorder="1"/>
    <xf numFmtId="0" fontId="11" fillId="9" borderId="82" xfId="2" applyFont="1" applyFill="1" applyBorder="1"/>
    <xf numFmtId="2" fontId="11" fillId="9" borderId="82" xfId="2" applyNumberFormat="1" applyFont="1" applyFill="1" applyBorder="1"/>
    <xf numFmtId="0" fontId="21" fillId="0" borderId="61" xfId="2" applyFont="1" applyBorder="1" applyAlignment="1" applyProtection="1">
      <alignment horizontal="centerContinuous"/>
      <protection locked="0"/>
    </xf>
    <xf numFmtId="0" fontId="22" fillId="0" borderId="62" xfId="2" applyFont="1" applyBorder="1" applyAlignment="1" applyProtection="1">
      <alignment horizontal="centerContinuous"/>
      <protection locked="0"/>
    </xf>
    <xf numFmtId="2" fontId="22" fillId="0" borderId="62" xfId="2" applyNumberFormat="1" applyFont="1" applyBorder="1" applyAlignment="1" applyProtection="1">
      <alignment horizontal="centerContinuous"/>
      <protection locked="0"/>
    </xf>
    <xf numFmtId="0" fontId="22" fillId="0" borderId="63" xfId="2" applyFont="1" applyBorder="1" applyAlignment="1" applyProtection="1">
      <alignment horizontal="centerContinuous"/>
      <protection locked="0"/>
    </xf>
    <xf numFmtId="0" fontId="23" fillId="0" borderId="0" xfId="2" applyFont="1" applyFill="1" applyBorder="1" applyAlignment="1" applyProtection="1">
      <alignment horizontal="left"/>
      <protection locked="0"/>
    </xf>
    <xf numFmtId="0" fontId="22" fillId="0" borderId="0" xfId="2" applyFont="1" applyBorder="1" applyProtection="1">
      <protection locked="0"/>
    </xf>
    <xf numFmtId="0" fontId="22" fillId="0" borderId="0" xfId="2" applyFont="1" applyBorder="1" applyAlignment="1" applyProtection="1">
      <alignment horizontal="left"/>
      <protection locked="0"/>
    </xf>
    <xf numFmtId="0" fontId="22" fillId="0" borderId="65" xfId="2" applyFont="1" applyBorder="1" applyAlignment="1" applyProtection="1">
      <alignment horizontal="left"/>
      <protection locked="0"/>
    </xf>
    <xf numFmtId="3" fontId="23" fillId="0" borderId="0" xfId="2" applyNumberFormat="1" applyFont="1" applyBorder="1" applyAlignment="1" applyProtection="1">
      <alignment horizontal="left"/>
      <protection locked="0"/>
    </xf>
    <xf numFmtId="49" fontId="13" fillId="10" borderId="66" xfId="2" quotePrefix="1" applyNumberFormat="1" applyFont="1" applyFill="1" applyBorder="1" applyAlignment="1">
      <alignment horizontal="left"/>
    </xf>
    <xf numFmtId="0" fontId="14" fillId="10" borderId="42" xfId="2" applyFont="1" applyFill="1" applyBorder="1" applyAlignment="1">
      <alignment horizontal="center"/>
    </xf>
    <xf numFmtId="9" fontId="14" fillId="10" borderId="42" xfId="4" applyFont="1" applyFill="1" applyBorder="1" applyAlignment="1">
      <alignment horizontal="center"/>
    </xf>
    <xf numFmtId="0" fontId="14" fillId="10" borderId="68" xfId="2" applyFont="1" applyFill="1" applyBorder="1" applyAlignment="1">
      <alignment horizontal="left"/>
    </xf>
    <xf numFmtId="0" fontId="14" fillId="10" borderId="8" xfId="2" applyFont="1" applyFill="1" applyBorder="1" applyAlignment="1">
      <alignment horizontal="center"/>
    </xf>
    <xf numFmtId="9" fontId="14" fillId="10" borderId="45" xfId="4" applyFont="1" applyFill="1" applyBorder="1" applyAlignment="1">
      <alignment horizontal="center"/>
    </xf>
    <xf numFmtId="0" fontId="11" fillId="10" borderId="48" xfId="2" quotePrefix="1" applyNumberFormat="1" applyFont="1" applyFill="1" applyBorder="1" applyAlignment="1" applyProtection="1">
      <alignment horizontal="right"/>
      <protection locked="0"/>
    </xf>
    <xf numFmtId="0" fontId="11" fillId="9" borderId="54" xfId="2" applyFont="1" applyFill="1" applyBorder="1"/>
    <xf numFmtId="2" fontId="11" fillId="9" borderId="55" xfId="2" applyNumberFormat="1" applyFont="1" applyFill="1" applyBorder="1"/>
    <xf numFmtId="42" fontId="18" fillId="9" borderId="58" xfId="2" applyNumberFormat="1" applyFont="1" applyFill="1" applyBorder="1" applyAlignment="1" applyProtection="1">
      <alignment horizontal="left"/>
      <protection locked="0"/>
    </xf>
    <xf numFmtId="0" fontId="18" fillId="9" borderId="55" xfId="2" applyFont="1" applyFill="1" applyBorder="1" applyProtection="1">
      <protection locked="0"/>
    </xf>
    <xf numFmtId="0" fontId="11" fillId="9" borderId="72" xfId="2" applyFont="1" applyFill="1" applyBorder="1"/>
    <xf numFmtId="0" fontId="11" fillId="9" borderId="70" xfId="2" applyFont="1" applyFill="1" applyBorder="1"/>
    <xf numFmtId="0" fontId="11" fillId="9" borderId="70" xfId="2" applyFont="1" applyFill="1" applyBorder="1" applyProtection="1">
      <protection locked="0"/>
    </xf>
    <xf numFmtId="0" fontId="12" fillId="11" borderId="68" xfId="2" applyFont="1" applyFill="1" applyBorder="1" applyProtection="1">
      <protection locked="0"/>
    </xf>
    <xf numFmtId="42" fontId="11" fillId="11" borderId="48" xfId="2" quotePrefix="1" applyNumberFormat="1" applyFont="1" applyFill="1" applyBorder="1" applyAlignment="1" applyProtection="1">
      <alignment horizontal="right"/>
      <protection locked="0"/>
    </xf>
    <xf numFmtId="2" fontId="11" fillId="11" borderId="45" xfId="2" applyNumberFormat="1" applyFont="1" applyFill="1" applyBorder="1" applyProtection="1">
      <protection locked="0"/>
    </xf>
    <xf numFmtId="0" fontId="12" fillId="11" borderId="68" xfId="2" applyFont="1" applyFill="1" applyBorder="1" applyAlignment="1" applyProtection="1">
      <alignment horizontal="left"/>
      <protection locked="0"/>
    </xf>
    <xf numFmtId="0" fontId="11" fillId="11" borderId="45" xfId="2" applyFont="1" applyFill="1" applyBorder="1" applyProtection="1">
      <protection locked="0"/>
    </xf>
    <xf numFmtId="42" fontId="11" fillId="11" borderId="48" xfId="2" applyNumberFormat="1" applyFont="1" applyFill="1" applyBorder="1" applyAlignment="1" applyProtection="1">
      <alignment horizontal="right"/>
      <protection locked="0"/>
    </xf>
    <xf numFmtId="0" fontId="13" fillId="8" borderId="42" xfId="2" applyFont="1" applyFill="1" applyBorder="1" applyAlignment="1">
      <alignment horizontal="centerContinuous"/>
    </xf>
    <xf numFmtId="0" fontId="14" fillId="8" borderId="45" xfId="2" applyFont="1" applyFill="1" applyBorder="1" applyAlignment="1">
      <alignment horizontal="center"/>
    </xf>
    <xf numFmtId="2" fontId="11" fillId="8" borderId="45" xfId="2" quotePrefix="1" applyNumberFormat="1" applyFont="1" applyFill="1" applyBorder="1" applyAlignment="1" applyProtection="1">
      <alignment horizontal="right"/>
    </xf>
    <xf numFmtId="0" fontId="11" fillId="11" borderId="48" xfId="2" quotePrefix="1" applyNumberFormat="1" applyFont="1" applyFill="1" applyBorder="1" applyAlignment="1" applyProtection="1">
      <alignment horizontal="right"/>
      <protection locked="0"/>
    </xf>
    <xf numFmtId="3" fontId="11" fillId="8" borderId="43" xfId="2" applyNumberFormat="1" applyFont="1" applyFill="1" applyBorder="1"/>
    <xf numFmtId="3" fontId="14" fillId="8" borderId="42" xfId="2" applyNumberFormat="1" applyFont="1" applyFill="1" applyBorder="1" applyAlignment="1">
      <alignment horizontal="center"/>
    </xf>
    <xf numFmtId="3" fontId="13" fillId="8" borderId="46" xfId="2" quotePrefix="1" applyNumberFormat="1" applyFont="1" applyFill="1" applyBorder="1" applyAlignment="1">
      <alignment horizontal="center"/>
    </xf>
    <xf numFmtId="3" fontId="14" fillId="8" borderId="45" xfId="2" applyNumberFormat="1" applyFont="1" applyFill="1" applyBorder="1" applyAlignment="1">
      <alignment horizontal="center"/>
    </xf>
    <xf numFmtId="42" fontId="11" fillId="8" borderId="46" xfId="2" quotePrefix="1" applyNumberFormat="1" applyFont="1" applyFill="1" applyBorder="1" applyAlignment="1" applyProtection="1">
      <alignment horizontal="right"/>
    </xf>
    <xf numFmtId="0" fontId="11" fillId="8" borderId="67" xfId="2" quotePrefix="1" applyFont="1" applyFill="1" applyBorder="1" applyAlignment="1" applyProtection="1">
      <alignment horizontal="left"/>
      <protection locked="0"/>
    </xf>
    <xf numFmtId="0" fontId="13" fillId="8" borderId="69" xfId="2" applyFont="1" applyFill="1" applyBorder="1" applyAlignment="1" applyProtection="1">
      <alignment horizontal="center"/>
      <protection locked="0"/>
    </xf>
    <xf numFmtId="42" fontId="11" fillId="8" borderId="83" xfId="2" applyNumberFormat="1" applyFont="1" applyFill="1" applyBorder="1" applyAlignment="1" applyProtection="1">
      <alignment horizontal="right"/>
    </xf>
    <xf numFmtId="0" fontId="11" fillId="11" borderId="49" xfId="2" applyNumberFormat="1" applyFont="1" applyFill="1" applyBorder="1" applyAlignment="1" applyProtection="1">
      <alignment horizontal="right"/>
      <protection locked="0"/>
    </xf>
    <xf numFmtId="0" fontId="11" fillId="11" borderId="49" xfId="2" quotePrefix="1" applyNumberFormat="1" applyFont="1" applyFill="1" applyBorder="1" applyAlignment="1" applyProtection="1">
      <alignment horizontal="right"/>
      <protection locked="0"/>
    </xf>
    <xf numFmtId="0" fontId="14" fillId="8" borderId="42" xfId="2" applyNumberFormat="1" applyFont="1" applyFill="1" applyBorder="1" applyAlignment="1">
      <alignment horizontal="center"/>
    </xf>
    <xf numFmtId="0" fontId="14" fillId="8" borderId="44" xfId="2" applyNumberFormat="1" applyFont="1" applyFill="1" applyBorder="1" applyAlignment="1">
      <alignment horizontal="center"/>
    </xf>
    <xf numFmtId="0" fontId="14" fillId="8" borderId="8" xfId="2" applyNumberFormat="1" applyFont="1" applyFill="1" applyBorder="1" applyAlignment="1">
      <alignment horizontal="center"/>
    </xf>
    <xf numFmtId="0" fontId="14" fillId="8" borderId="47" xfId="2" applyNumberFormat="1" applyFont="1" applyFill="1" applyBorder="1" applyAlignment="1">
      <alignment horizontal="center"/>
    </xf>
    <xf numFmtId="42" fontId="11" fillId="11" borderId="53" xfId="2" applyNumberFormat="1" applyFont="1" applyFill="1" applyBorder="1" applyAlignment="1" applyProtection="1">
      <alignment horizontal="right"/>
      <protection locked="0"/>
    </xf>
    <xf numFmtId="42" fontId="11" fillId="11" borderId="73" xfId="2" applyNumberFormat="1" applyFont="1" applyFill="1" applyBorder="1" applyAlignment="1" applyProtection="1">
      <alignment horizontal="right"/>
      <protection locked="0"/>
    </xf>
    <xf numFmtId="0" fontId="11" fillId="8" borderId="70" xfId="2" applyFont="1" applyFill="1" applyBorder="1" applyAlignment="1">
      <alignment horizontal="right"/>
    </xf>
    <xf numFmtId="0" fontId="11" fillId="8" borderId="70" xfId="2" quotePrefix="1" applyFont="1" applyFill="1" applyBorder="1" applyAlignment="1">
      <alignment horizontal="right"/>
    </xf>
    <xf numFmtId="0" fontId="11" fillId="11" borderId="48" xfId="2" quotePrefix="1" applyFont="1" applyFill="1" applyBorder="1" applyAlignment="1" applyProtection="1">
      <alignment horizontal="center"/>
      <protection locked="0"/>
    </xf>
    <xf numFmtId="0" fontId="12" fillId="8" borderId="10" xfId="2" applyFont="1" applyFill="1" applyBorder="1"/>
    <xf numFmtId="0" fontId="12" fillId="8" borderId="10" xfId="2" quotePrefix="1" applyFont="1" applyFill="1" applyBorder="1" applyAlignment="1">
      <alignment horizontal="left"/>
    </xf>
    <xf numFmtId="0" fontId="25" fillId="0" borderId="0" xfId="2" applyFont="1"/>
    <xf numFmtId="0" fontId="12" fillId="0" borderId="70" xfId="5" applyNumberFormat="1" applyFont="1" applyBorder="1" applyAlignment="1" applyProtection="1">
      <alignment horizontal="left"/>
      <protection locked="0"/>
    </xf>
    <xf numFmtId="0" fontId="16" fillId="8" borderId="70" xfId="2" quotePrefix="1" applyFont="1" applyFill="1" applyBorder="1" applyAlignment="1">
      <alignment horizontal="right"/>
    </xf>
    <xf numFmtId="41" fontId="7" fillId="3" borderId="24" xfId="0" applyNumberFormat="1" applyFont="1" applyFill="1" applyBorder="1" applyProtection="1">
      <protection locked="0"/>
    </xf>
    <xf numFmtId="41" fontId="7" fillId="0" borderId="22" xfId="0" applyNumberFormat="1" applyFont="1" applyFill="1" applyBorder="1" applyProtection="1">
      <protection hidden="1"/>
    </xf>
    <xf numFmtId="41" fontId="4" fillId="0" borderId="86" xfId="0" applyNumberFormat="1" applyFont="1" applyFill="1" applyBorder="1" applyProtection="1">
      <protection hidden="1"/>
    </xf>
    <xf numFmtId="41" fontId="4" fillId="3" borderId="86" xfId="0" applyNumberFormat="1" applyFont="1" applyFill="1" applyBorder="1" applyProtection="1">
      <protection locked="0"/>
    </xf>
    <xf numFmtId="41" fontId="4" fillId="0" borderId="41" xfId="0" applyNumberFormat="1" applyFont="1" applyFill="1" applyBorder="1" applyProtection="1">
      <protection locked="0"/>
    </xf>
    <xf numFmtId="41" fontId="7" fillId="0" borderId="41" xfId="0" applyNumberFormat="1" applyFont="1" applyFill="1" applyBorder="1" applyProtection="1"/>
    <xf numFmtId="41" fontId="7" fillId="3" borderId="87" xfId="0" applyNumberFormat="1" applyFont="1" applyFill="1" applyBorder="1" applyProtection="1">
      <protection locked="0"/>
    </xf>
    <xf numFmtId="41" fontId="4" fillId="0" borderId="88" xfId="0" applyNumberFormat="1" applyFont="1" applyFill="1" applyBorder="1" applyProtection="1">
      <protection locked="0"/>
    </xf>
    <xf numFmtId="41" fontId="7" fillId="0" borderId="41" xfId="0" applyNumberFormat="1" applyFont="1" applyFill="1" applyBorder="1" applyProtection="1">
      <protection hidden="1"/>
    </xf>
    <xf numFmtId="41" fontId="4" fillId="0" borderId="88" xfId="0" applyNumberFormat="1" applyFont="1" applyFill="1" applyBorder="1" applyProtection="1">
      <protection hidden="1"/>
    </xf>
    <xf numFmtId="41" fontId="7" fillId="0" borderId="86" xfId="0" applyNumberFormat="1" applyFont="1" applyFill="1" applyBorder="1" applyProtection="1">
      <protection hidden="1"/>
    </xf>
    <xf numFmtId="41" fontId="4" fillId="4" borderId="86" xfId="0" applyNumberFormat="1" applyFont="1" applyFill="1" applyBorder="1" applyProtection="1">
      <protection hidden="1"/>
    </xf>
    <xf numFmtId="41" fontId="9" fillId="0" borderId="89" xfId="0" applyNumberFormat="1" applyFont="1" applyFill="1" applyBorder="1" applyAlignment="1" applyProtection="1">
      <alignment vertical="center"/>
      <protection hidden="1"/>
    </xf>
    <xf numFmtId="0" fontId="11" fillId="0" borderId="90" xfId="2" applyBorder="1"/>
    <xf numFmtId="0" fontId="12" fillId="0" borderId="90" xfId="2" applyFont="1" applyBorder="1"/>
    <xf numFmtId="0" fontId="26" fillId="0" borderId="0" xfId="0" applyFont="1"/>
    <xf numFmtId="44" fontId="11" fillId="11" borderId="48" xfId="2" quotePrefix="1" applyNumberFormat="1" applyFont="1" applyFill="1" applyBorder="1" applyAlignment="1" applyProtection="1">
      <alignment horizontal="right"/>
      <protection locked="0"/>
    </xf>
    <xf numFmtId="0" fontId="7" fillId="5" borderId="93" xfId="0" applyFont="1" applyFill="1" applyBorder="1" applyAlignment="1" applyProtection="1">
      <alignment horizontal="left" vertical="center"/>
      <protection locked="0"/>
    </xf>
    <xf numFmtId="0" fontId="2" fillId="0" borderId="95" xfId="0" applyFont="1" applyFill="1" applyBorder="1" applyAlignment="1" applyProtection="1">
      <alignment horizontal="left"/>
    </xf>
    <xf numFmtId="41" fontId="7" fillId="0" borderId="33" xfId="0" applyNumberFormat="1" applyFont="1" applyFill="1" applyBorder="1" applyProtection="1">
      <protection hidden="1"/>
    </xf>
    <xf numFmtId="165" fontId="7" fillId="3" borderId="94" xfId="0" applyNumberFormat="1" applyFont="1" applyFill="1" applyBorder="1" applyAlignment="1" applyProtection="1">
      <alignment horizontal="center"/>
      <protection locked="0"/>
    </xf>
    <xf numFmtId="43" fontId="7" fillId="3" borderId="94" xfId="0" applyNumberFormat="1" applyFont="1" applyFill="1" applyBorder="1" applyAlignment="1" applyProtection="1">
      <alignment horizontal="center"/>
      <protection locked="0"/>
    </xf>
    <xf numFmtId="0" fontId="2" fillId="0" borderId="96" xfId="0" applyFont="1" applyFill="1" applyBorder="1" applyAlignment="1" applyProtection="1">
      <alignment horizontal="center"/>
    </xf>
    <xf numFmtId="41" fontId="7" fillId="0" borderId="87" xfId="0" applyNumberFormat="1" applyFont="1" applyFill="1" applyBorder="1" applyProtection="1">
      <protection hidden="1"/>
    </xf>
    <xf numFmtId="41" fontId="7" fillId="3" borderId="94" xfId="0" applyNumberFormat="1" applyFont="1" applyFill="1" applyBorder="1" applyProtection="1">
      <protection locked="0"/>
    </xf>
    <xf numFmtId="41" fontId="4" fillId="0" borderId="94" xfId="0" applyNumberFormat="1" applyFont="1" applyFill="1" applyBorder="1" applyProtection="1">
      <protection hidden="1"/>
    </xf>
    <xf numFmtId="0" fontId="11" fillId="7" borderId="92" xfId="2" applyFont="1" applyFill="1" applyBorder="1" applyProtection="1">
      <protection locked="0"/>
    </xf>
    <xf numFmtId="0" fontId="11" fillId="7" borderId="54" xfId="2" applyFont="1" applyFill="1" applyBorder="1" applyProtection="1">
      <protection locked="0"/>
    </xf>
    <xf numFmtId="0" fontId="11" fillId="0" borderId="97" xfId="2" applyBorder="1"/>
    <xf numFmtId="42" fontId="11" fillId="0" borderId="97" xfId="2" applyNumberFormat="1" applyFont="1" applyBorder="1" applyAlignment="1" applyProtection="1">
      <alignment horizontal="left"/>
      <protection locked="0"/>
    </xf>
    <xf numFmtId="168" fontId="7" fillId="3" borderId="22" xfId="0" quotePrefix="1" applyNumberFormat="1" applyFont="1" applyFill="1" applyBorder="1" applyAlignment="1" applyProtection="1">
      <alignment horizontal="center"/>
      <protection locked="0"/>
    </xf>
    <xf numFmtId="41" fontId="7" fillId="3" borderId="94" xfId="0" applyNumberFormat="1" applyFont="1" applyFill="1" applyBorder="1" applyAlignment="1" applyProtection="1">
      <alignment horizontal="center"/>
      <protection locked="0"/>
    </xf>
    <xf numFmtId="41" fontId="7" fillId="3" borderId="21" xfId="0" applyNumberFormat="1" applyFont="1" applyFill="1" applyBorder="1" applyAlignment="1" applyProtection="1">
      <alignment horizontal="right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</xf>
    <xf numFmtId="0" fontId="0" fillId="0" borderId="37" xfId="0" applyBorder="1" applyAlignment="1">
      <alignment horizontal="center"/>
    </xf>
    <xf numFmtId="0" fontId="7" fillId="3" borderId="91" xfId="0" applyFont="1" applyFill="1" applyBorder="1" applyAlignment="1" applyProtection="1">
      <alignment horizontal="center" vertical="top"/>
      <protection locked="0"/>
    </xf>
    <xf numFmtId="0" fontId="0" fillId="4" borderId="92" xfId="0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23" fillId="0" borderId="64" xfId="3" applyNumberFormat="1" applyFont="1" applyBorder="1" applyAlignment="1">
      <alignment horizontal="left"/>
    </xf>
    <xf numFmtId="0" fontId="23" fillId="0" borderId="0" xfId="3" applyNumberFormat="1" applyFont="1" applyBorder="1" applyAlignment="1">
      <alignment horizontal="left"/>
    </xf>
    <xf numFmtId="0" fontId="23" fillId="0" borderId="64" xfId="3" quotePrefix="1" applyNumberFormat="1" applyFont="1" applyBorder="1" applyAlignment="1">
      <alignment horizontal="left"/>
    </xf>
    <xf numFmtId="0" fontId="23" fillId="0" borderId="0" xfId="3" quotePrefix="1" applyNumberFormat="1" applyFont="1" applyBorder="1" applyAlignment="1">
      <alignment horizontal="left"/>
    </xf>
    <xf numFmtId="0" fontId="23" fillId="0" borderId="84" xfId="3" quotePrefix="1" applyNumberFormat="1" applyFont="1" applyBorder="1" applyAlignment="1">
      <alignment horizontal="left"/>
    </xf>
    <xf numFmtId="0" fontId="23" fillId="0" borderId="85" xfId="3" quotePrefix="1" applyNumberFormat="1" applyFont="1" applyBorder="1" applyAlignment="1">
      <alignment horizontal="left"/>
    </xf>
    <xf numFmtId="3" fontId="23" fillId="0" borderId="0" xfId="2" quotePrefix="1" applyNumberFormat="1" applyFont="1" applyBorder="1" applyAlignment="1" applyProtection="1">
      <alignment horizontal="left"/>
      <protection locked="0"/>
    </xf>
    <xf numFmtId="3" fontId="23" fillId="0" borderId="65" xfId="2" quotePrefix="1" applyNumberFormat="1" applyFont="1" applyBorder="1" applyAlignment="1" applyProtection="1">
      <alignment horizontal="left"/>
      <protection locked="0"/>
    </xf>
  </cellXfs>
  <cellStyles count="7">
    <cellStyle name="Currency 2" xfId="6"/>
    <cellStyle name="Currency0" xfId="5"/>
    <cellStyle name="Normal" xfId="0" builtinId="0"/>
    <cellStyle name="Normal 2" xfId="2"/>
    <cellStyle name="Normal_90-4TEMP" xfId="3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\PROP1820\NSGO%20Aquaculture%202018\Rorrer\Revised%20documents%203.19\Rorrer_Budget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-4"/>
      <sheetName val="90-4 Yr1"/>
      <sheetName val="90-4 Yr2"/>
      <sheetName val="90-4 Yr3"/>
      <sheetName val="Wksht YR1"/>
      <sheetName val="Wksht YR2"/>
      <sheetName val="Wksht YR3"/>
      <sheetName val="Summary Wksht"/>
      <sheetName val="Travel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Grantee:  Oregon State University (OSU)</v>
          </cell>
          <cell r="B3"/>
          <cell r="C3"/>
          <cell r="D3"/>
          <cell r="E3"/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workbookViewId="0">
      <selection activeCell="F4" sqref="F4:I4"/>
    </sheetView>
  </sheetViews>
  <sheetFormatPr defaultColWidth="8.7109375" defaultRowHeight="12.75"/>
  <cols>
    <col min="1" max="1" width="3.42578125" customWidth="1"/>
    <col min="2" max="2" width="25.7109375" customWidth="1"/>
    <col min="5" max="5" width="0.140625" customWidth="1"/>
    <col min="6" max="6" width="6.7109375" customWidth="1"/>
    <col min="7" max="8" width="12.7109375" customWidth="1"/>
  </cols>
  <sheetData>
    <row r="1" spans="1:8">
      <c r="A1" s="1" t="s">
        <v>0</v>
      </c>
      <c r="B1" s="2"/>
      <c r="C1" s="3" t="s">
        <v>0</v>
      </c>
      <c r="D1" s="3"/>
      <c r="E1" s="3"/>
      <c r="F1" s="2"/>
      <c r="G1" s="336" t="s">
        <v>1</v>
      </c>
      <c r="H1" s="337"/>
    </row>
    <row r="2" spans="1:8">
      <c r="A2" s="4"/>
      <c r="B2" s="5"/>
      <c r="C2" s="6"/>
      <c r="D2" s="7"/>
      <c r="E2" s="7"/>
      <c r="F2" s="7"/>
      <c r="G2" s="338" t="s">
        <v>2</v>
      </c>
      <c r="H2" s="339"/>
    </row>
    <row r="3" spans="1:8" ht="19.5">
      <c r="A3" s="340" t="s">
        <v>3</v>
      </c>
      <c r="B3" s="341"/>
      <c r="C3" s="341"/>
      <c r="D3" s="341"/>
      <c r="E3" s="341"/>
      <c r="F3" s="342"/>
      <c r="G3" s="338" t="s">
        <v>0</v>
      </c>
      <c r="H3" s="339"/>
    </row>
    <row r="4" spans="1:8">
      <c r="A4" s="8"/>
      <c r="B4" s="7"/>
      <c r="C4" s="7"/>
      <c r="D4" s="7"/>
      <c r="E4" s="7"/>
      <c r="F4" s="7"/>
      <c r="G4" s="9"/>
      <c r="H4" s="10"/>
    </row>
    <row r="5" spans="1:8">
      <c r="A5" s="11"/>
      <c r="B5" s="12"/>
      <c r="C5" s="12"/>
      <c r="D5" s="12"/>
      <c r="E5" s="12"/>
      <c r="F5" s="12"/>
      <c r="G5" s="13"/>
      <c r="H5" s="14"/>
    </row>
    <row r="6" spans="1:8">
      <c r="A6" s="15" t="s">
        <v>4</v>
      </c>
      <c r="B6" s="16"/>
      <c r="C6" s="17"/>
      <c r="D6" s="17"/>
      <c r="E6" s="17"/>
      <c r="F6" s="17"/>
      <c r="G6" s="330" t="s">
        <v>5</v>
      </c>
      <c r="H6" s="331"/>
    </row>
    <row r="7" spans="1:8">
      <c r="A7" s="334" t="str">
        <f>'[1]Summary Wksht'!A3:E3</f>
        <v>Grantee:  Oregon State University (OSU)</v>
      </c>
      <c r="B7" s="335"/>
      <c r="C7" s="335"/>
      <c r="D7" s="335"/>
      <c r="E7" s="335"/>
      <c r="F7" s="18"/>
      <c r="G7" s="314"/>
      <c r="H7" s="93"/>
    </row>
    <row r="8" spans="1:8">
      <c r="A8" s="15" t="s">
        <v>6</v>
      </c>
      <c r="B8" s="16"/>
      <c r="C8" s="17"/>
      <c r="D8" s="17"/>
      <c r="E8" s="17"/>
      <c r="F8" s="17"/>
      <c r="G8" s="330" t="s">
        <v>7</v>
      </c>
      <c r="H8" s="331"/>
    </row>
    <row r="9" spans="1:8">
      <c r="A9" s="19"/>
      <c r="B9" s="20">
        <f>'Summary Wksht'!A8</f>
        <v>0</v>
      </c>
      <c r="C9" s="21"/>
      <c r="D9" s="21"/>
      <c r="E9" s="18"/>
      <c r="F9" s="18"/>
      <c r="G9" s="94"/>
      <c r="H9" s="95">
        <v>36</v>
      </c>
    </row>
    <row r="10" spans="1:8">
      <c r="A10" s="22" t="s">
        <v>8</v>
      </c>
      <c r="B10" s="23"/>
      <c r="C10" s="24" t="s">
        <v>9</v>
      </c>
      <c r="D10" s="25"/>
      <c r="E10" s="25"/>
      <c r="F10" s="25"/>
      <c r="G10" s="26"/>
      <c r="H10" s="27"/>
    </row>
    <row r="11" spans="1:8">
      <c r="A11" s="28"/>
      <c r="B11" s="29" t="s">
        <v>10</v>
      </c>
      <c r="C11" s="30" t="s">
        <v>11</v>
      </c>
      <c r="D11" s="31" t="s">
        <v>12</v>
      </c>
      <c r="E11" s="32"/>
      <c r="F11" s="33"/>
      <c r="G11" s="315" t="s">
        <v>13</v>
      </c>
      <c r="H11" s="319" t="s">
        <v>14</v>
      </c>
    </row>
    <row r="12" spans="1:8">
      <c r="A12" s="28"/>
      <c r="B12" s="34" t="s">
        <v>15</v>
      </c>
      <c r="C12" s="35"/>
      <c r="D12" s="36">
        <f>'Wksht YR1'!E8+'Wksht YR1'!E9+'Wksht YR1'!H10+'Wksht YR1'!H9+'Wksht YR2'!E8+'Wksht YR2'!E9+'Wksht YR2'!H9+'Wksht YR2'!H10+'Wksht YR3'!E8+'Wksht YR3'!E9+'Wksht YR3'!H9+'Wksht YR3'!H10</f>
        <v>0</v>
      </c>
      <c r="E12" s="37"/>
      <c r="F12" s="33"/>
      <c r="G12" s="317">
        <f>'Wksht YR1'!F8+'Wksht YR1'!F9+'Wksht YR2'!F8+'Wksht YR2'!F9+'Wksht YR3'!F8+'Wksht YR3'!F9</f>
        <v>0</v>
      </c>
      <c r="H12" s="317">
        <f>'Wksht YR1'!I9+'Wksht YR1'!I10+'Wksht YR2'!I9+'Wksht YR2'!I10+'Wksht YR3'!I9+'Wksht YR3'!I10</f>
        <v>0</v>
      </c>
    </row>
    <row r="13" spans="1:8">
      <c r="A13" s="28"/>
      <c r="B13" s="34" t="s">
        <v>16</v>
      </c>
      <c r="C13" s="35"/>
      <c r="D13" s="96">
        <f>'Wksht YR1'!E14+'Wksht YR2'!E14+'Wksht YR3'!E14</f>
        <v>0</v>
      </c>
      <c r="E13" s="37"/>
      <c r="F13" s="33"/>
      <c r="G13" s="328">
        <f>'Wksht YR1'!F14+'Wksht YR2'!F14+'Wksht YR3'!F14</f>
        <v>0</v>
      </c>
      <c r="H13" s="318"/>
    </row>
    <row r="14" spans="1:8">
      <c r="A14" s="28"/>
      <c r="B14" s="40" t="s">
        <v>17</v>
      </c>
      <c r="C14" s="41"/>
      <c r="D14" s="42"/>
      <c r="E14" s="37"/>
      <c r="F14" s="33"/>
      <c r="G14" s="316">
        <f>SUM(G12:G13)</f>
        <v>0</v>
      </c>
      <c r="H14" s="320">
        <f>SUM(H12:H13)</f>
        <v>0</v>
      </c>
    </row>
    <row r="15" spans="1:8">
      <c r="A15" s="28"/>
      <c r="B15" s="29" t="s">
        <v>18</v>
      </c>
      <c r="C15" s="43"/>
      <c r="D15" s="44"/>
      <c r="E15" s="33"/>
      <c r="F15" s="33"/>
      <c r="G15" s="45"/>
      <c r="H15" s="46"/>
    </row>
    <row r="16" spans="1:8">
      <c r="A16" s="28"/>
      <c r="B16" s="34" t="s">
        <v>19</v>
      </c>
      <c r="C16" s="35">
        <v>0</v>
      </c>
      <c r="D16" s="36"/>
      <c r="E16" s="33"/>
      <c r="F16" s="33"/>
      <c r="G16" s="38"/>
      <c r="H16" s="297"/>
    </row>
    <row r="17" spans="1:8">
      <c r="A17" s="28"/>
      <c r="B17" s="34" t="s">
        <v>20</v>
      </c>
      <c r="C17" s="35"/>
      <c r="D17" s="36">
        <f>'Wksht YR1'!E11+'Wksht YR1'!E12+'Wksht YR2'!E11+'Wksht YR2'!E12+'Wksht YR3'!E11+'Wksht YR3'!E12</f>
        <v>0</v>
      </c>
      <c r="E17" s="33"/>
      <c r="F17" s="33"/>
      <c r="G17" s="38">
        <f>'Wksht YR1'!F11+'Wksht YR1'!F12+'Wksht YR2'!F11+'Wksht YR2'!F12+'Wksht YR3'!F11+'Wksht YR3'!F12</f>
        <v>0</v>
      </c>
      <c r="H17" s="297"/>
    </row>
    <row r="18" spans="1:8">
      <c r="A18" s="28"/>
      <c r="B18" s="34" t="s">
        <v>21</v>
      </c>
      <c r="C18" s="35">
        <v>0</v>
      </c>
      <c r="D18" s="36"/>
      <c r="E18" s="33"/>
      <c r="F18" s="33"/>
      <c r="G18" s="38"/>
      <c r="H18" s="297"/>
    </row>
    <row r="19" spans="1:8">
      <c r="A19" s="28"/>
      <c r="B19" s="34" t="s">
        <v>22</v>
      </c>
      <c r="C19" s="35">
        <v>0</v>
      </c>
      <c r="D19" s="36"/>
      <c r="E19" s="33"/>
      <c r="F19" s="33"/>
      <c r="G19" s="38"/>
      <c r="H19" s="297"/>
    </row>
    <row r="20" spans="1:8">
      <c r="A20" s="28"/>
      <c r="B20" s="34" t="s">
        <v>23</v>
      </c>
      <c r="C20" s="35"/>
      <c r="D20" s="36"/>
      <c r="E20" s="33"/>
      <c r="F20" s="33"/>
      <c r="G20" s="38">
        <f>'Wksht YR1'!F15+'Wksht YR2'!F15+'Wksht YR3'!F15</f>
        <v>0</v>
      </c>
      <c r="H20" s="39"/>
    </row>
    <row r="21" spans="1:8">
      <c r="A21" s="28"/>
      <c r="B21" s="34" t="s">
        <v>24</v>
      </c>
      <c r="C21" s="35">
        <v>0</v>
      </c>
      <c r="D21" s="36"/>
      <c r="E21" s="33"/>
      <c r="F21" s="33"/>
      <c r="G21" s="38"/>
      <c r="H21" s="39"/>
    </row>
    <row r="22" spans="1:8">
      <c r="A22" s="28"/>
      <c r="B22" s="34" t="s">
        <v>25</v>
      </c>
      <c r="C22" s="35"/>
      <c r="D22" s="36">
        <f>'Wksht YR1'!E13+'Wksht YR2'!E13+'Wksht YR3'!E13</f>
        <v>0</v>
      </c>
      <c r="E22" s="33"/>
      <c r="F22" s="33"/>
      <c r="G22" s="38">
        <f>'Wksht YR1'!F13+'Wksht YR2'!F13+'Wksht YR3'!F13</f>
        <v>0</v>
      </c>
      <c r="H22" s="39"/>
    </row>
    <row r="23" spans="1:8">
      <c r="A23" s="28"/>
      <c r="B23" s="97" t="s">
        <v>26</v>
      </c>
      <c r="C23" s="98">
        <v>0</v>
      </c>
      <c r="D23" s="36"/>
      <c r="E23" s="33"/>
      <c r="F23" s="33"/>
      <c r="G23" s="38"/>
      <c r="H23" s="39"/>
    </row>
    <row r="24" spans="1:8">
      <c r="A24" s="47"/>
      <c r="B24" s="48" t="s">
        <v>27</v>
      </c>
      <c r="C24" s="49"/>
      <c r="D24" s="50"/>
      <c r="E24" s="50"/>
      <c r="F24" s="51" t="s">
        <v>0</v>
      </c>
      <c r="G24" s="52">
        <f>SUM(G14:G23)</f>
        <v>0</v>
      </c>
      <c r="H24" s="53">
        <f>SUM(H14:H23)</f>
        <v>0</v>
      </c>
    </row>
    <row r="25" spans="1:8">
      <c r="A25" s="54" t="s">
        <v>28</v>
      </c>
      <c r="B25" s="34"/>
      <c r="C25" s="33"/>
      <c r="D25" s="33"/>
      <c r="E25" s="55"/>
      <c r="F25" s="99" t="e">
        <f>+(G25+H25)/(G24+H24)</f>
        <v>#DIV/0!</v>
      </c>
      <c r="G25" s="100">
        <f>'Wksht YR1'!F18+'Wksht YR2'!F18+'Wksht YR3'!F18</f>
        <v>0</v>
      </c>
      <c r="H25" s="298">
        <f>'Wksht YR1'!I18+'Wksht YR2'!I18+'Wksht YR3'!I18</f>
        <v>0</v>
      </c>
    </row>
    <row r="26" spans="1:8">
      <c r="A26" s="56"/>
      <c r="B26" s="57" t="s">
        <v>29</v>
      </c>
      <c r="C26" s="58"/>
      <c r="D26" s="58"/>
      <c r="E26" s="58"/>
      <c r="F26" s="58"/>
      <c r="G26" s="59">
        <f>SUM(G24:G25)</f>
        <v>0</v>
      </c>
      <c r="H26" s="299">
        <f>SUM(H24:H25)</f>
        <v>0</v>
      </c>
    </row>
    <row r="27" spans="1:8">
      <c r="A27" s="28"/>
      <c r="B27" s="60"/>
      <c r="C27" s="17"/>
      <c r="D27" s="17"/>
      <c r="E27" s="17"/>
      <c r="F27" s="17"/>
      <c r="G27" s="61"/>
      <c r="H27" s="103"/>
    </row>
    <row r="28" spans="1:8">
      <c r="A28" s="62" t="s">
        <v>30</v>
      </c>
      <c r="B28" s="57"/>
      <c r="C28" s="58"/>
      <c r="D28" s="58"/>
      <c r="E28" s="58"/>
      <c r="F28" s="63"/>
      <c r="G28" s="64">
        <f>'Wksht YR1'!F20+'Wksht YR2'!F20+'Wksht YR3'!F20</f>
        <v>0</v>
      </c>
      <c r="H28" s="300">
        <f>'Wksht YR1'!I20+'Wksht YR2'!I20+'Wksht YR3'!I20</f>
        <v>0</v>
      </c>
    </row>
    <row r="29" spans="1:8">
      <c r="A29" s="15"/>
      <c r="B29" s="60"/>
      <c r="C29" s="17"/>
      <c r="D29" s="17"/>
      <c r="E29" s="17"/>
      <c r="F29" s="16"/>
      <c r="G29" s="65"/>
      <c r="H29" s="301"/>
    </row>
    <row r="30" spans="1:8">
      <c r="A30" s="62" t="s">
        <v>31</v>
      </c>
      <c r="B30" s="57"/>
      <c r="C30" s="58"/>
      <c r="D30" s="58"/>
      <c r="E30" s="58"/>
      <c r="F30" s="58"/>
      <c r="G30" s="64">
        <f>'Wksht YR1'!F22+'Wksht YR2'!F22+'Wksht YR3'!F22</f>
        <v>0</v>
      </c>
      <c r="H30" s="300">
        <f>'Wksht YR1'!I22+'Wksht YR2'!I22+'Wksht YR3'!I22</f>
        <v>0</v>
      </c>
    </row>
    <row r="31" spans="1:8">
      <c r="A31" s="15"/>
      <c r="B31" s="60"/>
      <c r="C31" s="17"/>
      <c r="D31" s="17"/>
      <c r="E31" s="17"/>
      <c r="F31" s="17"/>
      <c r="G31" s="65"/>
      <c r="H31" s="301"/>
    </row>
    <row r="32" spans="1:8">
      <c r="A32" s="66" t="s">
        <v>32</v>
      </c>
      <c r="B32" s="48"/>
      <c r="C32" s="50"/>
      <c r="D32" s="50"/>
      <c r="E32" s="50"/>
      <c r="F32" s="67"/>
      <c r="G32" s="68"/>
      <c r="H32" s="302"/>
    </row>
    <row r="33" spans="1:8">
      <c r="A33" s="28"/>
      <c r="B33" s="48" t="s">
        <v>33</v>
      </c>
      <c r="C33" s="50"/>
      <c r="D33" s="50"/>
      <c r="E33" s="50"/>
      <c r="F33" s="69" t="s">
        <v>0</v>
      </c>
      <c r="G33" s="321">
        <f>('Wksht YR1'!F24+'Wksht YR1'!F25)+('Wksht YR2'!F24+'Wksht YR2'!F25)+'Wksht YR3'!F24+'Wksht YR3'!F25</f>
        <v>0</v>
      </c>
      <c r="H33" s="321">
        <f>('Wksht YR1'!I24+'Wksht YR1'!I25)+('Wksht YR2'!I24+'Wksht YR2'!I25)+'Wksht YR3'!I24+'Wksht YR3'!I25</f>
        <v>0</v>
      </c>
    </row>
    <row r="34" spans="1:8">
      <c r="A34" s="28"/>
      <c r="B34" s="34" t="s">
        <v>34</v>
      </c>
      <c r="C34" s="33"/>
      <c r="D34" s="33"/>
      <c r="E34" s="33"/>
      <c r="F34" s="71" t="s">
        <v>0</v>
      </c>
      <c r="G34" s="321">
        <f>'Summary Wksht'!F26</f>
        <v>0</v>
      </c>
      <c r="H34" s="321">
        <f>('Wksht YR1'!I25+'Wksht YR1'!I26)+('Wksht YR2'!I25+'Wksht YR2'!I26)+'Wksht YR3'!I26+'Wksht YR3'!I27</f>
        <v>0</v>
      </c>
    </row>
    <row r="35" spans="1:8">
      <c r="A35" s="56"/>
      <c r="B35" s="57" t="s">
        <v>35</v>
      </c>
      <c r="C35" s="58"/>
      <c r="D35" s="58"/>
      <c r="E35" s="58"/>
      <c r="F35" s="58"/>
      <c r="G35" s="322">
        <f>SUM(G33:G34)</f>
        <v>0</v>
      </c>
      <c r="H35" s="322">
        <f>SUM(H33:H34)</f>
        <v>0</v>
      </c>
    </row>
    <row r="36" spans="1:8">
      <c r="A36" s="28"/>
      <c r="B36" s="60"/>
      <c r="C36" s="17"/>
      <c r="D36" s="17"/>
      <c r="E36" s="17"/>
      <c r="F36" s="101"/>
      <c r="G36" s="102"/>
      <c r="H36" s="103"/>
    </row>
    <row r="37" spans="1:8">
      <c r="A37" s="62" t="s">
        <v>36</v>
      </c>
      <c r="B37" s="57"/>
      <c r="C37" s="58"/>
      <c r="D37" s="58"/>
      <c r="E37" s="58"/>
      <c r="F37" s="58"/>
      <c r="G37" s="64">
        <f>'Summary Wksht'!F30</f>
        <v>0</v>
      </c>
      <c r="H37" s="300">
        <f>'Wksht YR1'!I30+'Wksht YR2'!I30</f>
        <v>0</v>
      </c>
    </row>
    <row r="38" spans="1:8">
      <c r="A38" s="15"/>
      <c r="B38" s="60"/>
      <c r="C38" s="17"/>
      <c r="D38" s="17"/>
      <c r="E38" s="17"/>
      <c r="F38" s="17"/>
      <c r="G38" s="65"/>
      <c r="H38" s="304"/>
    </row>
    <row r="39" spans="1:8">
      <c r="A39" s="15" t="s">
        <v>37</v>
      </c>
      <c r="B39" s="60"/>
      <c r="C39" s="17"/>
      <c r="D39" s="17"/>
      <c r="E39" s="17"/>
      <c r="F39" s="17"/>
      <c r="G39" s="82"/>
      <c r="H39" s="305"/>
    </row>
    <row r="40" spans="1:8">
      <c r="A40" s="28"/>
      <c r="B40" s="72">
        <f>'Wksht YR1'!A32</f>
        <v>1</v>
      </c>
      <c r="C40" s="50"/>
      <c r="D40" s="50"/>
      <c r="E40" s="50"/>
      <c r="F40" s="50" t="s">
        <v>0</v>
      </c>
      <c r="G40" s="70">
        <f>'Wksht YR1'!F32+'Wksht YR2'!F32+'Wksht YR3'!F32</f>
        <v>0</v>
      </c>
      <c r="H40" s="303">
        <f>'Wksht YR1'!I32+'Wksht YR2'!I32+'Wksht YR3'!I32</f>
        <v>0</v>
      </c>
    </row>
    <row r="41" spans="1:8">
      <c r="A41" s="28"/>
      <c r="B41" s="72">
        <f>'Wksht YR1'!A33</f>
        <v>2</v>
      </c>
      <c r="C41" s="33"/>
      <c r="D41" s="33"/>
      <c r="E41" s="33"/>
      <c r="F41" s="33"/>
      <c r="G41" s="70">
        <f>'Wksht YR1'!F33+'Wksht YR2'!F33+'Wksht YR3'!F33</f>
        <v>0</v>
      </c>
      <c r="H41" s="303">
        <f>'Wksht YR1'!I33+'Wksht YR2'!I33+'Wksht YR3'!I33</f>
        <v>0</v>
      </c>
    </row>
    <row r="42" spans="1:8">
      <c r="A42" s="28"/>
      <c r="B42" s="72">
        <f>'Wksht YR1'!A34</f>
        <v>3</v>
      </c>
      <c r="C42" s="33"/>
      <c r="D42" s="33"/>
      <c r="E42" s="33"/>
      <c r="F42" s="33"/>
      <c r="G42" s="70">
        <f>'Wksht YR1'!F34+'Wksht YR2'!F34+'Wksht YR3'!F34</f>
        <v>0</v>
      </c>
      <c r="H42" s="303">
        <f>'Wksht YR1'!I34+'Wksht YR2'!I34+'Wksht YR3'!I34</f>
        <v>0</v>
      </c>
    </row>
    <row r="43" spans="1:8">
      <c r="A43" s="28"/>
      <c r="B43" s="72">
        <f>'Wksht YR1'!A35</f>
        <v>4</v>
      </c>
      <c r="C43" s="33"/>
      <c r="D43" s="33"/>
      <c r="E43" s="33"/>
      <c r="F43" s="33"/>
      <c r="G43" s="70">
        <f>'Wksht YR1'!F35+'Wksht YR2'!F35+'Wksht YR3'!F35</f>
        <v>0</v>
      </c>
      <c r="H43" s="303">
        <f>'Wksht YR1'!I35+'Wksht YR2'!I35+'Wksht YR3'!I35</f>
        <v>0</v>
      </c>
    </row>
    <row r="44" spans="1:8">
      <c r="A44" s="28"/>
      <c r="B44" s="72">
        <f>'Wksht YR1'!A36</f>
        <v>5</v>
      </c>
      <c r="C44" s="33"/>
      <c r="D44" s="33"/>
      <c r="E44" s="33"/>
      <c r="F44" s="33"/>
      <c r="G44" s="70">
        <f>'Wksht YR1'!F36+'Wksht YR2'!F36+'Wksht YR3'!F36</f>
        <v>0</v>
      </c>
      <c r="H44" s="303">
        <f>'Wksht YR1'!I36+'Wksht YR2'!I36+'Wksht YR3'!I36</f>
        <v>0</v>
      </c>
    </row>
    <row r="45" spans="1:8">
      <c r="A45" s="28"/>
      <c r="B45" s="72" t="s">
        <v>77</v>
      </c>
      <c r="C45" s="33"/>
      <c r="D45" s="33"/>
      <c r="E45" s="33"/>
      <c r="F45" s="73"/>
      <c r="G45" s="70">
        <f>SUM(G40:G44)</f>
        <v>0</v>
      </c>
      <c r="H45" s="303">
        <f>SUM(H40:H44)</f>
        <v>0</v>
      </c>
    </row>
    <row r="46" spans="1:8">
      <c r="A46" s="28"/>
      <c r="B46" s="72" t="str">
        <f>'Wksht YR1'!A47</f>
        <v>1 Graduate Student Tuition - total # of terms requested</v>
      </c>
      <c r="C46" s="33"/>
      <c r="D46" s="33"/>
      <c r="E46" s="33"/>
      <c r="F46" s="73"/>
      <c r="G46" s="70">
        <f>'Wksht YR1'!F38+'Wksht YR2'!F38+'Wksht YR3'!F38</f>
        <v>0</v>
      </c>
      <c r="H46" s="303">
        <f>'Wksht YR1'!I38+'Wksht YR2'!I38</f>
        <v>0</v>
      </c>
    </row>
    <row r="47" spans="1:8">
      <c r="A47" s="28"/>
      <c r="B47" s="72">
        <f>'Wksht YR1'!A48</f>
        <v>0</v>
      </c>
      <c r="C47" s="74"/>
      <c r="D47" s="74"/>
      <c r="E47" s="74"/>
      <c r="F47" s="74"/>
      <c r="G47" s="70"/>
      <c r="H47" s="303">
        <f>'Wksht YR1'!I48+'Wksht YR2'!I48+'Wksht YR3'!I48</f>
        <v>0</v>
      </c>
    </row>
    <row r="48" spans="1:8">
      <c r="A48" s="28"/>
      <c r="B48" s="72">
        <f>'Wksht YR1'!A49</f>
        <v>0</v>
      </c>
      <c r="C48" s="33"/>
      <c r="D48" s="33"/>
      <c r="E48" s="33"/>
      <c r="F48" s="33"/>
      <c r="G48" s="70"/>
      <c r="H48" s="303">
        <f>'Wksht YR1'!I49+'Wksht YR2'!I49</f>
        <v>0</v>
      </c>
    </row>
    <row r="49" spans="1:8">
      <c r="A49" s="28"/>
      <c r="B49" s="72">
        <f>'Wksht YR1'!A50</f>
        <v>0</v>
      </c>
      <c r="C49" s="33"/>
      <c r="D49" s="33"/>
      <c r="E49" s="33"/>
      <c r="F49" s="33"/>
      <c r="G49" s="70"/>
      <c r="H49" s="303">
        <f>'Wksht YR1'!I50+'Wksht YR2'!I50</f>
        <v>0</v>
      </c>
    </row>
    <row r="50" spans="1:8">
      <c r="A50" s="28"/>
      <c r="B50" s="72" t="s">
        <v>78</v>
      </c>
      <c r="C50" s="33"/>
      <c r="D50" s="33"/>
      <c r="E50" s="33"/>
      <c r="F50" s="33"/>
      <c r="G50" s="70">
        <f>G46+G47+G48+G49</f>
        <v>0</v>
      </c>
      <c r="H50" s="303">
        <f>SUM(H46:H49)</f>
        <v>0</v>
      </c>
    </row>
    <row r="51" spans="1:8">
      <c r="A51" s="56"/>
      <c r="B51" s="57" t="s">
        <v>79</v>
      </c>
      <c r="C51" s="58"/>
      <c r="D51" s="58"/>
      <c r="E51" s="58"/>
      <c r="F51" s="58"/>
      <c r="G51" s="59">
        <f>SUM(G40:G49)</f>
        <v>0</v>
      </c>
      <c r="H51" s="299">
        <f>SUM(H40:H49)</f>
        <v>0</v>
      </c>
    </row>
    <row r="52" spans="1:8">
      <c r="A52" s="75"/>
      <c r="B52" s="76"/>
      <c r="C52" s="77"/>
      <c r="D52" s="77"/>
      <c r="E52" s="77"/>
      <c r="F52" s="77"/>
      <c r="G52" s="78"/>
      <c r="H52" s="306"/>
    </row>
    <row r="53" spans="1:8">
      <c r="A53" s="56"/>
      <c r="B53" s="57"/>
      <c r="C53" s="58"/>
      <c r="D53" s="58"/>
      <c r="E53" s="58"/>
      <c r="F53" s="58"/>
      <c r="G53" s="59"/>
      <c r="H53" s="299"/>
    </row>
    <row r="54" spans="1:8">
      <c r="A54" s="62" t="s">
        <v>38</v>
      </c>
      <c r="B54" s="57"/>
      <c r="C54" s="58" t="s">
        <v>39</v>
      </c>
      <c r="D54" s="58"/>
      <c r="E54" s="58"/>
      <c r="F54" s="58"/>
      <c r="G54" s="79">
        <f>G26+G28+G30+G35+G37+G51-G50</f>
        <v>0</v>
      </c>
      <c r="H54" s="307">
        <f>H26+H28+H30+H35+H37+H51-H50</f>
        <v>0</v>
      </c>
    </row>
    <row r="55" spans="1:8">
      <c r="A55" s="15" t="s">
        <v>40</v>
      </c>
      <c r="B55" s="60"/>
      <c r="C55" s="80" t="s">
        <v>41</v>
      </c>
      <c r="D55" s="81" t="s">
        <v>42</v>
      </c>
      <c r="E55" s="81" t="s">
        <v>0</v>
      </c>
      <c r="F55" s="81"/>
      <c r="G55" s="82"/>
      <c r="H55" s="305"/>
    </row>
    <row r="56" spans="1:8">
      <c r="A56" s="83"/>
      <c r="B56" s="51" t="s">
        <v>43</v>
      </c>
      <c r="C56" s="84">
        <v>0.47</v>
      </c>
      <c r="D56" s="104"/>
      <c r="E56" s="85" t="s">
        <v>44</v>
      </c>
      <c r="F56" s="105"/>
      <c r="G56" s="82">
        <f>'Wksht YR1'!F41+'Wksht YR2'!F41+'Wksht YR3'!F41</f>
        <v>0</v>
      </c>
      <c r="H56" s="305">
        <f>'Wksht YR1'!I41+'Wksht YR2'!I41+'Wksht YR3'!I41</f>
        <v>0</v>
      </c>
    </row>
    <row r="57" spans="1:8">
      <c r="A57" s="83"/>
      <c r="B57" s="86" t="s">
        <v>89</v>
      </c>
      <c r="C57" s="84">
        <v>0.35</v>
      </c>
      <c r="D57" s="104"/>
      <c r="E57" s="87" t="s">
        <v>44</v>
      </c>
      <c r="F57" s="105"/>
      <c r="G57" s="82">
        <f>'Wksht YR1'!F42+'Wksht YR2'!F42+'Wksht YR3'!F42</f>
        <v>0</v>
      </c>
      <c r="H57" s="305">
        <f>'Wksht YR1'!I42+'Wksht YR2'!I42+'Wksht YR3'!I42</f>
        <v>0</v>
      </c>
    </row>
    <row r="58" spans="1:8" ht="13.5" thickBot="1">
      <c r="A58" s="56"/>
      <c r="B58" s="57" t="s">
        <v>0</v>
      </c>
      <c r="C58" s="332" t="s">
        <v>45</v>
      </c>
      <c r="D58" s="333"/>
      <c r="E58" s="88"/>
      <c r="F58" s="106"/>
      <c r="G58" s="107">
        <f>SUM(G56:G57)</f>
        <v>0</v>
      </c>
      <c r="H58" s="308">
        <f>SUM(H56:H57)</f>
        <v>0</v>
      </c>
    </row>
    <row r="59" spans="1:8">
      <c r="A59" s="89" t="s">
        <v>46</v>
      </c>
      <c r="B59" s="90"/>
      <c r="C59" s="91"/>
      <c r="D59" s="91"/>
      <c r="E59" s="91"/>
      <c r="F59" s="91"/>
      <c r="G59" s="92">
        <f>SUM(G58+G54+G50)</f>
        <v>0</v>
      </c>
      <c r="H59" s="309">
        <f>SUM(H58+H54+H50)</f>
        <v>0</v>
      </c>
    </row>
  </sheetData>
  <mergeCells count="8">
    <mergeCell ref="G8:H8"/>
    <mergeCell ref="C58:D58"/>
    <mergeCell ref="A7:E7"/>
    <mergeCell ref="G1:H1"/>
    <mergeCell ref="G2:H2"/>
    <mergeCell ref="A3:F3"/>
    <mergeCell ref="G3:H3"/>
    <mergeCell ref="G6:H6"/>
  </mergeCells>
  <pageMargins left="0.7" right="0.7" top="0.75" bottom="0.75" header="0.3" footer="0.3"/>
  <pageSetup scale="9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F4" sqref="F4:I4"/>
    </sheetView>
  </sheetViews>
  <sheetFormatPr defaultColWidth="8.7109375" defaultRowHeight="12.75"/>
  <cols>
    <col min="1" max="1" width="3.42578125" customWidth="1"/>
    <col min="2" max="2" width="25.7109375" customWidth="1"/>
    <col min="5" max="5" width="0.140625" customWidth="1"/>
    <col min="6" max="6" width="6.7109375" customWidth="1"/>
    <col min="7" max="8" width="12.7109375" customWidth="1"/>
  </cols>
  <sheetData>
    <row r="1" spans="1:8">
      <c r="A1" s="1" t="s">
        <v>0</v>
      </c>
      <c r="B1" s="2"/>
      <c r="C1" s="3" t="s">
        <v>0</v>
      </c>
      <c r="D1" s="3"/>
      <c r="E1" s="3"/>
      <c r="F1" s="2"/>
      <c r="G1" s="336" t="s">
        <v>1</v>
      </c>
      <c r="H1" s="337"/>
    </row>
    <row r="2" spans="1:8">
      <c r="A2" s="4"/>
      <c r="B2" s="5"/>
      <c r="C2" s="6"/>
      <c r="D2" s="7"/>
      <c r="E2" s="7"/>
      <c r="F2" s="7"/>
      <c r="G2" s="338" t="s">
        <v>2</v>
      </c>
      <c r="H2" s="339"/>
    </row>
    <row r="3" spans="1:8" ht="19.5">
      <c r="A3" s="340" t="s">
        <v>3</v>
      </c>
      <c r="B3" s="341"/>
      <c r="C3" s="341"/>
      <c r="D3" s="341"/>
      <c r="E3" s="341"/>
      <c r="F3" s="342"/>
      <c r="G3" s="338" t="s">
        <v>0</v>
      </c>
      <c r="H3" s="339"/>
    </row>
    <row r="4" spans="1:8">
      <c r="A4" s="8"/>
      <c r="B4" s="7"/>
      <c r="C4" s="7"/>
      <c r="D4" s="7"/>
      <c r="E4" s="7"/>
      <c r="F4" s="7"/>
      <c r="G4" s="9"/>
      <c r="H4" s="10"/>
    </row>
    <row r="5" spans="1:8">
      <c r="A5" s="11"/>
      <c r="B5" s="12"/>
      <c r="C5" s="12"/>
      <c r="D5" s="12"/>
      <c r="E5" s="12"/>
      <c r="F5" s="12"/>
      <c r="G5" s="13"/>
      <c r="H5" s="14"/>
    </row>
    <row r="6" spans="1:8">
      <c r="A6" s="15" t="s">
        <v>4</v>
      </c>
      <c r="B6" s="16"/>
      <c r="C6" s="17"/>
      <c r="D6" s="17"/>
      <c r="E6" s="17"/>
      <c r="F6" s="17"/>
      <c r="G6" s="330" t="s">
        <v>5</v>
      </c>
      <c r="H6" s="331"/>
    </row>
    <row r="7" spans="1:8">
      <c r="A7" s="334" t="str">
        <f>'[1]Summary Wksht'!A3:E3</f>
        <v>Grantee:  Oregon State University (OSU)</v>
      </c>
      <c r="B7" s="335"/>
      <c r="C7" s="335"/>
      <c r="D7" s="335"/>
      <c r="E7" s="335"/>
      <c r="F7" s="18"/>
      <c r="G7" s="314"/>
      <c r="H7" s="93"/>
    </row>
    <row r="8" spans="1:8">
      <c r="A8" s="15" t="s">
        <v>6</v>
      </c>
      <c r="B8" s="16"/>
      <c r="C8" s="17"/>
      <c r="D8" s="17"/>
      <c r="E8" s="17"/>
      <c r="F8" s="17"/>
      <c r="G8" s="330" t="s">
        <v>7</v>
      </c>
      <c r="H8" s="331"/>
    </row>
    <row r="9" spans="1:8">
      <c r="A9" s="19"/>
      <c r="B9" s="20">
        <f>'Summary Wksht'!A8</f>
        <v>0</v>
      </c>
      <c r="C9" s="21"/>
      <c r="D9" s="21"/>
      <c r="E9" s="18"/>
      <c r="F9" s="18"/>
      <c r="G9" s="94" t="s">
        <v>92</v>
      </c>
      <c r="H9" s="95">
        <v>12</v>
      </c>
    </row>
    <row r="10" spans="1:8">
      <c r="A10" s="22" t="s">
        <v>8</v>
      </c>
      <c r="B10" s="23"/>
      <c r="C10" s="24" t="s">
        <v>9</v>
      </c>
      <c r="D10" s="25"/>
      <c r="E10" s="25"/>
      <c r="F10" s="25"/>
      <c r="G10" s="26"/>
      <c r="H10" s="27"/>
    </row>
    <row r="11" spans="1:8">
      <c r="A11" s="28"/>
      <c r="B11" s="29" t="s">
        <v>10</v>
      </c>
      <c r="C11" s="30" t="s">
        <v>11</v>
      </c>
      <c r="D11" s="31" t="s">
        <v>12</v>
      </c>
      <c r="E11" s="32"/>
      <c r="F11" s="33"/>
      <c r="G11" s="315" t="s">
        <v>13</v>
      </c>
      <c r="H11" s="319" t="s">
        <v>14</v>
      </c>
    </row>
    <row r="12" spans="1:8">
      <c r="A12" s="28"/>
      <c r="B12" s="34" t="s">
        <v>15</v>
      </c>
      <c r="C12" s="35"/>
      <c r="D12" s="36">
        <f>'Wksht YR1'!E8+'Wksht YR1'!E9+'Wksht YR1'!H9+'Wksht YR1'!H10</f>
        <v>0</v>
      </c>
      <c r="E12" s="37"/>
      <c r="F12" s="33"/>
      <c r="G12" s="317">
        <f>'Wksht YR1'!F8+'Wksht YR1'!F9+'Wksht YR1'!F10</f>
        <v>0</v>
      </c>
      <c r="H12" s="317">
        <f>'Wksht YR1'!I9+'Wksht YR1'!I10</f>
        <v>0</v>
      </c>
    </row>
    <row r="13" spans="1:8">
      <c r="A13" s="28"/>
      <c r="B13" s="34" t="s">
        <v>16</v>
      </c>
      <c r="C13" s="35"/>
      <c r="D13" s="327">
        <f>'Wksht YR1'!E14</f>
        <v>0</v>
      </c>
      <c r="E13" s="37"/>
      <c r="F13" s="33"/>
      <c r="G13" s="318">
        <f>'Wksht YR1'!F14</f>
        <v>0</v>
      </c>
      <c r="H13" s="318"/>
    </row>
    <row r="14" spans="1:8">
      <c r="A14" s="28"/>
      <c r="B14" s="40" t="s">
        <v>17</v>
      </c>
      <c r="C14" s="41"/>
      <c r="D14" s="42"/>
      <c r="E14" s="37"/>
      <c r="F14" s="33"/>
      <c r="G14" s="316">
        <f>SUM(G12:G13)</f>
        <v>0</v>
      </c>
      <c r="H14" s="320">
        <f>SUM(H12:H13)</f>
        <v>0</v>
      </c>
    </row>
    <row r="15" spans="1:8">
      <c r="A15" s="28"/>
      <c r="B15" s="29" t="s">
        <v>18</v>
      </c>
      <c r="C15" s="43"/>
      <c r="D15" s="44"/>
      <c r="E15" s="33"/>
      <c r="F15" s="33"/>
      <c r="G15" s="45"/>
      <c r="H15" s="46"/>
    </row>
    <row r="16" spans="1:8">
      <c r="A16" s="28"/>
      <c r="B16" s="34" t="s">
        <v>19</v>
      </c>
      <c r="C16" s="35">
        <v>0</v>
      </c>
      <c r="D16" s="36"/>
      <c r="E16" s="33"/>
      <c r="F16" s="33"/>
      <c r="G16" s="38"/>
      <c r="H16" s="297"/>
    </row>
    <row r="17" spans="1:8">
      <c r="A17" s="28"/>
      <c r="B17" s="34" t="s">
        <v>20</v>
      </c>
      <c r="C17" s="35"/>
      <c r="D17" s="36">
        <f>'Wksht YR1'!E11+'Wksht YR1'!E12</f>
        <v>0</v>
      </c>
      <c r="E17" s="33"/>
      <c r="F17" s="33"/>
      <c r="G17" s="38">
        <f>'Wksht YR1'!F11+'Wksht YR1'!F12</f>
        <v>0</v>
      </c>
      <c r="H17" s="297"/>
    </row>
    <row r="18" spans="1:8">
      <c r="A18" s="28"/>
      <c r="B18" s="34" t="s">
        <v>21</v>
      </c>
      <c r="C18" s="35">
        <v>0</v>
      </c>
      <c r="D18" s="36"/>
      <c r="E18" s="33"/>
      <c r="F18" s="33"/>
      <c r="G18" s="38"/>
      <c r="H18" s="297"/>
    </row>
    <row r="19" spans="1:8">
      <c r="A19" s="28"/>
      <c r="B19" s="34" t="s">
        <v>22</v>
      </c>
      <c r="C19" s="35">
        <v>0</v>
      </c>
      <c r="D19" s="36"/>
      <c r="E19" s="33"/>
      <c r="F19" s="33"/>
      <c r="G19" s="38"/>
      <c r="H19" s="297"/>
    </row>
    <row r="20" spans="1:8">
      <c r="A20" s="28"/>
      <c r="B20" s="34" t="s">
        <v>23</v>
      </c>
      <c r="C20" s="35"/>
      <c r="D20" s="36"/>
      <c r="E20" s="33"/>
      <c r="F20" s="33"/>
      <c r="G20" s="38">
        <f>'Wksht YR1'!F15</f>
        <v>0</v>
      </c>
      <c r="H20" s="39"/>
    </row>
    <row r="21" spans="1:8">
      <c r="A21" s="28"/>
      <c r="B21" s="34" t="s">
        <v>24</v>
      </c>
      <c r="C21" s="35">
        <v>0</v>
      </c>
      <c r="D21" s="36"/>
      <c r="E21" s="33"/>
      <c r="F21" s="33"/>
      <c r="G21" s="38"/>
      <c r="H21" s="39"/>
    </row>
    <row r="22" spans="1:8">
      <c r="A22" s="28"/>
      <c r="B22" s="34" t="s">
        <v>25</v>
      </c>
      <c r="C22" s="35"/>
      <c r="D22" s="36">
        <f>'Wksht YR1'!E13</f>
        <v>0</v>
      </c>
      <c r="E22" s="33"/>
      <c r="F22" s="33"/>
      <c r="G22" s="38">
        <f>'Wksht YR1'!F13</f>
        <v>0</v>
      </c>
      <c r="H22" s="39"/>
    </row>
    <row r="23" spans="1:8">
      <c r="A23" s="28"/>
      <c r="B23" s="97" t="s">
        <v>26</v>
      </c>
      <c r="C23" s="98">
        <v>0</v>
      </c>
      <c r="D23" s="36"/>
      <c r="E23" s="33"/>
      <c r="F23" s="33"/>
      <c r="G23" s="38"/>
      <c r="H23" s="39"/>
    </row>
    <row r="24" spans="1:8">
      <c r="A24" s="47"/>
      <c r="B24" s="48" t="s">
        <v>27</v>
      </c>
      <c r="C24" s="49"/>
      <c r="D24" s="50"/>
      <c r="E24" s="50"/>
      <c r="F24" s="51" t="s">
        <v>0</v>
      </c>
      <c r="G24" s="52">
        <f>SUM(G14:G23)</f>
        <v>0</v>
      </c>
      <c r="H24" s="53">
        <f>SUM(H14:H23)</f>
        <v>0</v>
      </c>
    </row>
    <row r="25" spans="1:8">
      <c r="A25" s="54" t="s">
        <v>28</v>
      </c>
      <c r="B25" s="34"/>
      <c r="C25" s="33"/>
      <c r="D25" s="33"/>
      <c r="E25" s="55"/>
      <c r="F25" s="99" t="e">
        <f>+(G25+H25)/(G24+H24)</f>
        <v>#DIV/0!</v>
      </c>
      <c r="G25" s="100">
        <f>'Wksht YR1'!F18</f>
        <v>0</v>
      </c>
      <c r="H25" s="298">
        <f>'Wksht YR1'!I18</f>
        <v>0</v>
      </c>
    </row>
    <row r="26" spans="1:8">
      <c r="A26" s="56"/>
      <c r="B26" s="57" t="s">
        <v>29</v>
      </c>
      <c r="C26" s="58"/>
      <c r="D26" s="58"/>
      <c r="E26" s="58"/>
      <c r="F26" s="58"/>
      <c r="G26" s="59">
        <f>SUM(G24:G25)</f>
        <v>0</v>
      </c>
      <c r="H26" s="299">
        <f>SUM(H24:H25)</f>
        <v>0</v>
      </c>
    </row>
    <row r="27" spans="1:8">
      <c r="A27" s="28"/>
      <c r="B27" s="60"/>
      <c r="C27" s="17"/>
      <c r="D27" s="17"/>
      <c r="E27" s="17"/>
      <c r="F27" s="17"/>
      <c r="G27" s="61"/>
      <c r="H27" s="103"/>
    </row>
    <row r="28" spans="1:8">
      <c r="A28" s="62" t="s">
        <v>30</v>
      </c>
      <c r="B28" s="57"/>
      <c r="C28" s="58"/>
      <c r="D28" s="58"/>
      <c r="E28" s="58"/>
      <c r="F28" s="63"/>
      <c r="G28" s="64">
        <f>'Wksht YR1'!F20+'Wksht YR2'!F20+'Wksht YR3'!F20</f>
        <v>0</v>
      </c>
      <c r="H28" s="300">
        <f>'Wksht YR1'!I20+'Wksht YR2'!I20+'Wksht YR3'!I20</f>
        <v>0</v>
      </c>
    </row>
    <row r="29" spans="1:8">
      <c r="A29" s="15"/>
      <c r="B29" s="60"/>
      <c r="C29" s="17"/>
      <c r="D29" s="17"/>
      <c r="E29" s="17"/>
      <c r="F29" s="16"/>
      <c r="G29" s="65"/>
      <c r="H29" s="301"/>
    </row>
    <row r="30" spans="1:8">
      <c r="A30" s="62" t="s">
        <v>31</v>
      </c>
      <c r="B30" s="57"/>
      <c r="C30" s="58"/>
      <c r="D30" s="58"/>
      <c r="E30" s="58"/>
      <c r="F30" s="58"/>
      <c r="G30" s="64">
        <f>'Wksht YR1'!F22</f>
        <v>0</v>
      </c>
      <c r="H30" s="300">
        <f>'Wksht YR1'!I22+'Wksht YR2'!I22+'Wksht YR3'!I22</f>
        <v>0</v>
      </c>
    </row>
    <row r="31" spans="1:8">
      <c r="A31" s="15"/>
      <c r="B31" s="60"/>
      <c r="C31" s="17"/>
      <c r="D31" s="17"/>
      <c r="E31" s="17"/>
      <c r="F31" s="17"/>
      <c r="G31" s="65"/>
      <c r="H31" s="301"/>
    </row>
    <row r="32" spans="1:8">
      <c r="A32" s="66" t="s">
        <v>32</v>
      </c>
      <c r="B32" s="48"/>
      <c r="C32" s="50"/>
      <c r="D32" s="50"/>
      <c r="E32" s="50"/>
      <c r="F32" s="67"/>
      <c r="G32" s="68"/>
      <c r="H32" s="302"/>
    </row>
    <row r="33" spans="1:8">
      <c r="A33" s="28"/>
      <c r="B33" s="48" t="s">
        <v>33</v>
      </c>
      <c r="C33" s="50"/>
      <c r="D33" s="50"/>
      <c r="E33" s="50"/>
      <c r="F33" s="69" t="s">
        <v>0</v>
      </c>
      <c r="G33" s="321">
        <f>'Wksht YR1'!F24+'Wksht YR1'!F25</f>
        <v>0</v>
      </c>
      <c r="H33" s="321">
        <f>('Wksht YR1'!I24+'Wksht YR1'!I25)+('Wksht YR2'!I24+'Wksht YR2'!I25)+'Wksht YR3'!I24+'Wksht YR3'!I25</f>
        <v>0</v>
      </c>
    </row>
    <row r="34" spans="1:8">
      <c r="A34" s="28"/>
      <c r="B34" s="34" t="s">
        <v>34</v>
      </c>
      <c r="C34" s="33"/>
      <c r="D34" s="33"/>
      <c r="E34" s="33"/>
      <c r="F34" s="71" t="s">
        <v>0</v>
      </c>
      <c r="G34" s="321">
        <f>'Summary Wksht'!F26</f>
        <v>0</v>
      </c>
      <c r="H34" s="321">
        <f>('Wksht YR1'!I25+'Wksht YR1'!I26)+('Wksht YR2'!I25+'Wksht YR2'!I26)+'Wksht YR3'!I26+'Wksht YR3'!I27</f>
        <v>0</v>
      </c>
    </row>
    <row r="35" spans="1:8">
      <c r="A35" s="56"/>
      <c r="B35" s="57" t="s">
        <v>35</v>
      </c>
      <c r="C35" s="58"/>
      <c r="D35" s="58"/>
      <c r="E35" s="58"/>
      <c r="F35" s="58"/>
      <c r="G35" s="322">
        <f>SUM(G33:G34)</f>
        <v>0</v>
      </c>
      <c r="H35" s="322">
        <f>SUM(H33:H34)</f>
        <v>0</v>
      </c>
    </row>
    <row r="36" spans="1:8">
      <c r="A36" s="28"/>
      <c r="B36" s="60"/>
      <c r="C36" s="17"/>
      <c r="D36" s="17"/>
      <c r="E36" s="17"/>
      <c r="F36" s="101"/>
      <c r="G36" s="102"/>
      <c r="H36" s="103"/>
    </row>
    <row r="37" spans="1:8">
      <c r="A37" s="62" t="s">
        <v>36</v>
      </c>
      <c r="B37" s="57"/>
      <c r="C37" s="58"/>
      <c r="D37" s="58"/>
      <c r="E37" s="58"/>
      <c r="F37" s="58"/>
      <c r="G37" s="64">
        <f>'Wksht YR1'!F30</f>
        <v>0</v>
      </c>
      <c r="H37" s="300">
        <f>'Wksht YR1'!I30+'Wksht YR2'!I30</f>
        <v>0</v>
      </c>
    </row>
    <row r="38" spans="1:8">
      <c r="A38" s="15"/>
      <c r="B38" s="60"/>
      <c r="C38" s="17"/>
      <c r="D38" s="17"/>
      <c r="E38" s="17"/>
      <c r="F38" s="17"/>
      <c r="G38" s="65"/>
      <c r="H38" s="304"/>
    </row>
    <row r="39" spans="1:8">
      <c r="A39" s="15" t="s">
        <v>37</v>
      </c>
      <c r="B39" s="60"/>
      <c r="C39" s="17"/>
      <c r="D39" s="17"/>
      <c r="E39" s="17"/>
      <c r="F39" s="17"/>
      <c r="G39" s="82"/>
      <c r="H39" s="305"/>
    </row>
    <row r="40" spans="1:8">
      <c r="A40" s="28"/>
      <c r="B40" s="72">
        <f>'Wksht YR1'!A32</f>
        <v>1</v>
      </c>
      <c r="C40" s="50"/>
      <c r="D40" s="50"/>
      <c r="E40" s="50"/>
      <c r="F40" s="50" t="s">
        <v>0</v>
      </c>
      <c r="G40" s="70">
        <f>'Wksht YR1'!F32+'Wksht YR2'!F32+'Wksht YR3'!F32</f>
        <v>0</v>
      </c>
      <c r="H40" s="303">
        <f>'Wksht YR1'!I32+'Wksht YR2'!I32+'Wksht YR3'!I32</f>
        <v>0</v>
      </c>
    </row>
    <row r="41" spans="1:8">
      <c r="A41" s="28"/>
      <c r="B41" s="72">
        <f>'Wksht YR1'!A33</f>
        <v>2</v>
      </c>
      <c r="C41" s="33"/>
      <c r="D41" s="33"/>
      <c r="E41" s="33"/>
      <c r="F41" s="33"/>
      <c r="G41" s="70">
        <f>'Wksht YR1'!F33+'Wksht YR2'!F33+'Wksht YR3'!F33</f>
        <v>0</v>
      </c>
      <c r="H41" s="303">
        <f>'Wksht YR1'!I33+'Wksht YR2'!I33+'Wksht YR3'!I33</f>
        <v>0</v>
      </c>
    </row>
    <row r="42" spans="1:8">
      <c r="A42" s="28"/>
      <c r="B42" s="72">
        <f>'Wksht YR1'!A34</f>
        <v>3</v>
      </c>
      <c r="C42" s="33"/>
      <c r="D42" s="33"/>
      <c r="E42" s="33"/>
      <c r="F42" s="33"/>
      <c r="G42" s="70">
        <f>'Wksht YR1'!F34+'Wksht YR2'!F34+'Wksht YR3'!F34</f>
        <v>0</v>
      </c>
      <c r="H42" s="303">
        <f>'Wksht YR1'!I34+'Wksht YR2'!I34+'Wksht YR3'!I34</f>
        <v>0</v>
      </c>
    </row>
    <row r="43" spans="1:8">
      <c r="A43" s="28"/>
      <c r="B43" s="72">
        <f>'Wksht YR1'!A35</f>
        <v>4</v>
      </c>
      <c r="C43" s="33"/>
      <c r="D43" s="33"/>
      <c r="E43" s="33"/>
      <c r="F43" s="33"/>
      <c r="G43" s="70">
        <f>'Wksht YR1'!F35+'Wksht YR2'!F35+'Wksht YR3'!F35</f>
        <v>0</v>
      </c>
      <c r="H43" s="303">
        <f>'Wksht YR1'!I35+'Wksht YR2'!I35+'Wksht YR3'!I35</f>
        <v>0</v>
      </c>
    </row>
    <row r="44" spans="1:8">
      <c r="A44" s="28"/>
      <c r="B44" s="72">
        <f>'Wksht YR1'!A36</f>
        <v>5</v>
      </c>
      <c r="C44" s="33"/>
      <c r="D44" s="33"/>
      <c r="E44" s="33"/>
      <c r="F44" s="33"/>
      <c r="G44" s="70">
        <f>'Wksht YR1'!F36+'Wksht YR2'!F36+'Wksht YR3'!F36</f>
        <v>0</v>
      </c>
      <c r="H44" s="303">
        <f>'Wksht YR1'!I36+'Wksht YR2'!I36+'Wksht YR3'!I36</f>
        <v>0</v>
      </c>
    </row>
    <row r="45" spans="1:8">
      <c r="A45" s="28"/>
      <c r="B45" s="72" t="s">
        <v>77</v>
      </c>
      <c r="C45" s="33"/>
      <c r="D45" s="33"/>
      <c r="E45" s="33"/>
      <c r="F45" s="73"/>
      <c r="G45" s="70">
        <f>SUM(G40:G44)</f>
        <v>0</v>
      </c>
      <c r="H45" s="303">
        <f>SUM(H40:H44)</f>
        <v>0</v>
      </c>
    </row>
    <row r="46" spans="1:8">
      <c r="A46" s="28"/>
      <c r="B46" s="72" t="str">
        <f>'Wksht YR1'!A47</f>
        <v>1 Graduate Student Tuition - total # of terms requested</v>
      </c>
      <c r="C46" s="33"/>
      <c r="D46" s="33"/>
      <c r="E46" s="33"/>
      <c r="F46" s="73"/>
      <c r="G46" s="70">
        <f>'Wksht YR1'!F38+'Wksht YR2'!F38+'Wksht YR3'!F38</f>
        <v>0</v>
      </c>
      <c r="H46" s="303">
        <f>'Wksht YR1'!I38+'Wksht YR2'!I38</f>
        <v>0</v>
      </c>
    </row>
    <row r="47" spans="1:8">
      <c r="A47" s="28"/>
      <c r="B47" s="72">
        <f>'Wksht YR1'!A48</f>
        <v>0</v>
      </c>
      <c r="C47" s="74"/>
      <c r="D47" s="74"/>
      <c r="E47" s="74"/>
      <c r="F47" s="74"/>
      <c r="G47" s="70"/>
      <c r="H47" s="303">
        <f>'Wksht YR1'!I48</f>
        <v>0</v>
      </c>
    </row>
    <row r="48" spans="1:8">
      <c r="A48" s="28"/>
      <c r="B48" s="72">
        <f>'Wksht YR1'!A49</f>
        <v>0</v>
      </c>
      <c r="C48" s="33"/>
      <c r="D48" s="33"/>
      <c r="E48" s="33"/>
      <c r="F48" s="33"/>
      <c r="G48" s="70"/>
      <c r="H48" s="303">
        <f>'Wksht YR1'!I49</f>
        <v>0</v>
      </c>
    </row>
    <row r="49" spans="1:8">
      <c r="A49" s="28"/>
      <c r="B49" s="72">
        <f>'Wksht YR1'!A50</f>
        <v>0</v>
      </c>
      <c r="C49" s="33"/>
      <c r="D49" s="33"/>
      <c r="E49" s="33"/>
      <c r="F49" s="33"/>
      <c r="G49" s="70"/>
      <c r="H49" s="303">
        <f>'Wksht YR1'!I50</f>
        <v>0</v>
      </c>
    </row>
    <row r="50" spans="1:8">
      <c r="A50" s="28"/>
      <c r="B50" s="72" t="s">
        <v>78</v>
      </c>
      <c r="C50" s="33"/>
      <c r="D50" s="33"/>
      <c r="E50" s="33"/>
      <c r="F50" s="33"/>
      <c r="G50" s="70">
        <f>G46+G47+G48+G49</f>
        <v>0</v>
      </c>
      <c r="H50" s="303">
        <f>SUM(H46:H49)</f>
        <v>0</v>
      </c>
    </row>
    <row r="51" spans="1:8">
      <c r="A51" s="56"/>
      <c r="B51" s="57" t="s">
        <v>79</v>
      </c>
      <c r="C51" s="58"/>
      <c r="D51" s="58"/>
      <c r="E51" s="58"/>
      <c r="F51" s="58"/>
      <c r="G51" s="59">
        <f>SUM(G40:G49)</f>
        <v>0</v>
      </c>
      <c r="H51" s="299">
        <f>SUM(H40:H49)</f>
        <v>0</v>
      </c>
    </row>
    <row r="52" spans="1:8">
      <c r="A52" s="75"/>
      <c r="B52" s="76"/>
      <c r="C52" s="77"/>
      <c r="D52" s="77"/>
      <c r="E52" s="77"/>
      <c r="F52" s="77"/>
      <c r="G52" s="78"/>
      <c r="H52" s="306"/>
    </row>
    <row r="53" spans="1:8">
      <c r="A53" s="56"/>
      <c r="B53" s="57"/>
      <c r="C53" s="58"/>
      <c r="D53" s="58"/>
      <c r="E53" s="58"/>
      <c r="F53" s="58"/>
      <c r="G53" s="59"/>
      <c r="H53" s="299"/>
    </row>
    <row r="54" spans="1:8">
      <c r="A54" s="62" t="s">
        <v>38</v>
      </c>
      <c r="B54" s="57"/>
      <c r="C54" s="58" t="s">
        <v>39</v>
      </c>
      <c r="D54" s="58"/>
      <c r="E54" s="58"/>
      <c r="F54" s="58"/>
      <c r="G54" s="79">
        <f>G26+G28+G30+G35+G37+G51-G50</f>
        <v>0</v>
      </c>
      <c r="H54" s="307">
        <f>H26+H28+H30+H35+H37+H51-H50</f>
        <v>0</v>
      </c>
    </row>
    <row r="55" spans="1:8">
      <c r="A55" s="15" t="s">
        <v>40</v>
      </c>
      <c r="B55" s="60"/>
      <c r="C55" s="80" t="s">
        <v>41</v>
      </c>
      <c r="D55" s="81" t="s">
        <v>42</v>
      </c>
      <c r="E55" s="81" t="s">
        <v>0</v>
      </c>
      <c r="F55" s="81"/>
      <c r="G55" s="82"/>
      <c r="H55" s="305"/>
    </row>
    <row r="56" spans="1:8">
      <c r="A56" s="83"/>
      <c r="B56" s="51" t="s">
        <v>43</v>
      </c>
      <c r="C56" s="84">
        <v>0.47</v>
      </c>
      <c r="D56" s="104"/>
      <c r="E56" s="85" t="s">
        <v>44</v>
      </c>
      <c r="F56" s="105"/>
      <c r="G56" s="82">
        <f>'Wksht YR1'!F41</f>
        <v>0</v>
      </c>
      <c r="H56" s="305">
        <f>'Wksht YR1'!I41</f>
        <v>0</v>
      </c>
    </row>
    <row r="57" spans="1:8">
      <c r="A57" s="83"/>
      <c r="B57" s="86" t="s">
        <v>89</v>
      </c>
      <c r="C57" s="84">
        <v>0.35</v>
      </c>
      <c r="D57" s="104"/>
      <c r="E57" s="87" t="s">
        <v>44</v>
      </c>
      <c r="F57" s="105"/>
      <c r="G57" s="82">
        <f>'Wksht YR1'!F42+'Wksht YR2'!F42+'Wksht YR3'!F42</f>
        <v>0</v>
      </c>
      <c r="H57" s="305">
        <f>'Wksht YR1'!I42+'Wksht YR2'!I42+'Wksht YR3'!I42</f>
        <v>0</v>
      </c>
    </row>
    <row r="58" spans="1:8" ht="13.5" thickBot="1">
      <c r="A58" s="56"/>
      <c r="B58" s="57" t="s">
        <v>0</v>
      </c>
      <c r="C58" s="332" t="s">
        <v>45</v>
      </c>
      <c r="D58" s="333"/>
      <c r="E58" s="88"/>
      <c r="F58" s="106"/>
      <c r="G58" s="107">
        <f>SUM(G56:G57)</f>
        <v>0</v>
      </c>
      <c r="H58" s="308">
        <f>SUM(H56:H57)</f>
        <v>0</v>
      </c>
    </row>
    <row r="59" spans="1:8">
      <c r="A59" s="89" t="s">
        <v>46</v>
      </c>
      <c r="B59" s="90"/>
      <c r="C59" s="91"/>
      <c r="D59" s="91"/>
      <c r="E59" s="91"/>
      <c r="F59" s="91"/>
      <c r="G59" s="92">
        <f>SUM(G58+G54+G50)</f>
        <v>0</v>
      </c>
      <c r="H59" s="309">
        <f>SUM(H58+H54+H50)</f>
        <v>0</v>
      </c>
    </row>
  </sheetData>
  <mergeCells count="8">
    <mergeCell ref="G8:H8"/>
    <mergeCell ref="C58:D58"/>
    <mergeCell ref="G1:H1"/>
    <mergeCell ref="G2:H2"/>
    <mergeCell ref="A3:F3"/>
    <mergeCell ref="G3:H3"/>
    <mergeCell ref="G6:H6"/>
    <mergeCell ref="A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F4" sqref="F4:I4"/>
    </sheetView>
  </sheetViews>
  <sheetFormatPr defaultColWidth="8.7109375" defaultRowHeight="12.75"/>
  <cols>
    <col min="1" max="1" width="3.42578125" customWidth="1"/>
    <col min="2" max="2" width="25.7109375" customWidth="1"/>
    <col min="5" max="5" width="0.140625" customWidth="1"/>
    <col min="6" max="6" width="6.7109375" customWidth="1"/>
    <col min="7" max="8" width="12.7109375" customWidth="1"/>
  </cols>
  <sheetData>
    <row r="1" spans="1:8">
      <c r="A1" s="1" t="s">
        <v>0</v>
      </c>
      <c r="B1" s="2"/>
      <c r="C1" s="3" t="s">
        <v>0</v>
      </c>
      <c r="D1" s="3"/>
      <c r="E1" s="3"/>
      <c r="F1" s="2"/>
      <c r="G1" s="336" t="s">
        <v>1</v>
      </c>
      <c r="H1" s="337"/>
    </row>
    <row r="2" spans="1:8">
      <c r="A2" s="4"/>
      <c r="B2" s="5"/>
      <c r="C2" s="6"/>
      <c r="D2" s="7"/>
      <c r="E2" s="7"/>
      <c r="F2" s="7"/>
      <c r="G2" s="338" t="s">
        <v>2</v>
      </c>
      <c r="H2" s="339"/>
    </row>
    <row r="3" spans="1:8" ht="19.5">
      <c r="A3" s="340" t="s">
        <v>3</v>
      </c>
      <c r="B3" s="341"/>
      <c r="C3" s="341"/>
      <c r="D3" s="341"/>
      <c r="E3" s="341"/>
      <c r="F3" s="342"/>
      <c r="G3" s="338" t="s">
        <v>0</v>
      </c>
      <c r="H3" s="339"/>
    </row>
    <row r="4" spans="1:8">
      <c r="A4" s="8"/>
      <c r="B4" s="7"/>
      <c r="C4" s="7"/>
      <c r="D4" s="7"/>
      <c r="E4" s="7"/>
      <c r="F4" s="7"/>
      <c r="G4" s="9"/>
      <c r="H4" s="10"/>
    </row>
    <row r="5" spans="1:8">
      <c r="A5" s="11"/>
      <c r="B5" s="12"/>
      <c r="C5" s="12"/>
      <c r="D5" s="12"/>
      <c r="E5" s="12"/>
      <c r="F5" s="12"/>
      <c r="G5" s="13"/>
      <c r="H5" s="14"/>
    </row>
    <row r="6" spans="1:8">
      <c r="A6" s="15" t="s">
        <v>4</v>
      </c>
      <c r="B6" s="16"/>
      <c r="C6" s="17"/>
      <c r="D6" s="17"/>
      <c r="E6" s="17"/>
      <c r="F6" s="17"/>
      <c r="G6" s="330" t="s">
        <v>5</v>
      </c>
      <c r="H6" s="331"/>
    </row>
    <row r="7" spans="1:8">
      <c r="A7" s="334" t="str">
        <f>'[1]Summary Wksht'!A3:E3</f>
        <v>Grantee:  Oregon State University (OSU)</v>
      </c>
      <c r="B7" s="335"/>
      <c r="C7" s="335"/>
      <c r="D7" s="335"/>
      <c r="E7" s="335"/>
      <c r="F7" s="18"/>
      <c r="G7" s="314"/>
      <c r="H7" s="93"/>
    </row>
    <row r="8" spans="1:8">
      <c r="A8" s="15" t="s">
        <v>6</v>
      </c>
      <c r="B8" s="16"/>
      <c r="C8" s="17"/>
      <c r="D8" s="17"/>
      <c r="E8" s="17"/>
      <c r="F8" s="17"/>
      <c r="G8" s="330" t="s">
        <v>7</v>
      </c>
      <c r="H8" s="331"/>
    </row>
    <row r="9" spans="1:8">
      <c r="A9" s="19"/>
      <c r="B9" s="20">
        <f>'Summary Wksht'!A8</f>
        <v>0</v>
      </c>
      <c r="C9" s="21"/>
      <c r="D9" s="21"/>
      <c r="E9" s="18"/>
      <c r="F9" s="18"/>
      <c r="G9" s="94" t="s">
        <v>91</v>
      </c>
      <c r="H9" s="95">
        <v>12</v>
      </c>
    </row>
    <row r="10" spans="1:8">
      <c r="A10" s="22" t="s">
        <v>8</v>
      </c>
      <c r="B10" s="23"/>
      <c r="C10" s="24" t="s">
        <v>9</v>
      </c>
      <c r="D10" s="25"/>
      <c r="E10" s="25"/>
      <c r="F10" s="25"/>
      <c r="G10" s="26"/>
      <c r="H10" s="27"/>
    </row>
    <row r="11" spans="1:8">
      <c r="A11" s="28"/>
      <c r="B11" s="29" t="s">
        <v>10</v>
      </c>
      <c r="C11" s="30" t="s">
        <v>11</v>
      </c>
      <c r="D11" s="31" t="s">
        <v>12</v>
      </c>
      <c r="E11" s="32"/>
      <c r="F11" s="33"/>
      <c r="G11" s="315" t="s">
        <v>13</v>
      </c>
      <c r="H11" s="319" t="s">
        <v>14</v>
      </c>
    </row>
    <row r="12" spans="1:8">
      <c r="A12" s="28"/>
      <c r="B12" s="34" t="s">
        <v>15</v>
      </c>
      <c r="C12" s="35"/>
      <c r="D12" s="36">
        <f>'Wksht YR2'!E8+'Wksht YR2'!E9+'Wksht YR2'!H9+'Wksht YR2'!H10</f>
        <v>0</v>
      </c>
      <c r="E12" s="37"/>
      <c r="F12" s="33"/>
      <c r="G12" s="317">
        <f>'Wksht YR2'!F8+'Wksht YR2'!F9+'Wksht YR2'!F10</f>
        <v>0</v>
      </c>
      <c r="H12" s="317">
        <f>'Wksht YR2'!I9+'Wksht YR2'!I10</f>
        <v>0</v>
      </c>
    </row>
    <row r="13" spans="1:8">
      <c r="A13" s="28"/>
      <c r="B13" s="34" t="s">
        <v>16</v>
      </c>
      <c r="C13" s="35">
        <v>1</v>
      </c>
      <c r="D13" s="96">
        <f>'Wksht YR2'!E14</f>
        <v>0</v>
      </c>
      <c r="E13" s="37"/>
      <c r="F13" s="33"/>
      <c r="G13" s="318">
        <f>'Wksht YR2'!F14</f>
        <v>0</v>
      </c>
      <c r="H13" s="318"/>
    </row>
    <row r="14" spans="1:8">
      <c r="A14" s="28"/>
      <c r="B14" s="40" t="s">
        <v>17</v>
      </c>
      <c r="C14" s="41"/>
      <c r="D14" s="42"/>
      <c r="E14" s="37"/>
      <c r="F14" s="33"/>
      <c r="G14" s="316">
        <f>SUM(G12:G13)</f>
        <v>0</v>
      </c>
      <c r="H14" s="320">
        <f>SUM(H12:H13)</f>
        <v>0</v>
      </c>
    </row>
    <row r="15" spans="1:8">
      <c r="A15" s="28"/>
      <c r="B15" s="29" t="s">
        <v>18</v>
      </c>
      <c r="C15" s="43"/>
      <c r="D15" s="44"/>
      <c r="E15" s="33"/>
      <c r="F15" s="33"/>
      <c r="G15" s="45"/>
      <c r="H15" s="46"/>
    </row>
    <row r="16" spans="1:8">
      <c r="A16" s="28"/>
      <c r="B16" s="34" t="s">
        <v>19</v>
      </c>
      <c r="C16" s="35">
        <v>0</v>
      </c>
      <c r="D16" s="36"/>
      <c r="E16" s="33"/>
      <c r="F16" s="33"/>
      <c r="G16" s="38"/>
      <c r="H16" s="297"/>
    </row>
    <row r="17" spans="1:8">
      <c r="A17" s="28"/>
      <c r="B17" s="34" t="s">
        <v>20</v>
      </c>
      <c r="C17" s="35"/>
      <c r="D17" s="36">
        <f>'Wksht YR2'!E11+'Wksht YR2'!E12</f>
        <v>0</v>
      </c>
      <c r="E17" s="33"/>
      <c r="F17" s="33"/>
      <c r="G17" s="38">
        <f>'Wksht YR2'!F11+'Wksht YR2'!F12</f>
        <v>0</v>
      </c>
      <c r="H17" s="297"/>
    </row>
    <row r="18" spans="1:8">
      <c r="A18" s="28"/>
      <c r="B18" s="34" t="s">
        <v>21</v>
      </c>
      <c r="C18" s="35">
        <v>0</v>
      </c>
      <c r="D18" s="36"/>
      <c r="E18" s="33"/>
      <c r="F18" s="33"/>
      <c r="G18" s="38"/>
      <c r="H18" s="297"/>
    </row>
    <row r="19" spans="1:8">
      <c r="A19" s="28"/>
      <c r="B19" s="34" t="s">
        <v>22</v>
      </c>
      <c r="C19" s="35">
        <v>0</v>
      </c>
      <c r="D19" s="36"/>
      <c r="E19" s="33"/>
      <c r="F19" s="33"/>
      <c r="G19" s="38"/>
      <c r="H19" s="297"/>
    </row>
    <row r="20" spans="1:8">
      <c r="A20" s="28"/>
      <c r="B20" s="34" t="s">
        <v>23</v>
      </c>
      <c r="C20" s="35"/>
      <c r="D20" s="36"/>
      <c r="E20" s="33"/>
      <c r="F20" s="33"/>
      <c r="G20" s="38">
        <f>'Wksht YR2'!F15</f>
        <v>0</v>
      </c>
      <c r="H20" s="39"/>
    </row>
    <row r="21" spans="1:8">
      <c r="A21" s="28"/>
      <c r="B21" s="34" t="s">
        <v>24</v>
      </c>
      <c r="C21" s="35">
        <v>0</v>
      </c>
      <c r="D21" s="36"/>
      <c r="E21" s="33"/>
      <c r="F21" s="33"/>
      <c r="G21" s="38"/>
      <c r="H21" s="39"/>
    </row>
    <row r="22" spans="1:8">
      <c r="A22" s="28"/>
      <c r="B22" s="34" t="s">
        <v>25</v>
      </c>
      <c r="C22" s="35"/>
      <c r="D22" s="36">
        <f>'Wksht YR2'!E13</f>
        <v>0</v>
      </c>
      <c r="E22" s="33"/>
      <c r="F22" s="33"/>
      <c r="G22" s="38">
        <f>'Wksht YR2'!F13</f>
        <v>0</v>
      </c>
      <c r="H22" s="39"/>
    </row>
    <row r="23" spans="1:8">
      <c r="A23" s="28"/>
      <c r="B23" s="97" t="s">
        <v>26</v>
      </c>
      <c r="C23" s="98">
        <v>0</v>
      </c>
      <c r="D23" s="36"/>
      <c r="E23" s="33"/>
      <c r="F23" s="33"/>
      <c r="G23" s="38"/>
      <c r="H23" s="39"/>
    </row>
    <row r="24" spans="1:8">
      <c r="A24" s="47"/>
      <c r="B24" s="48" t="s">
        <v>27</v>
      </c>
      <c r="C24" s="49"/>
      <c r="D24" s="50"/>
      <c r="E24" s="50"/>
      <c r="F24" s="51" t="s">
        <v>0</v>
      </c>
      <c r="G24" s="52">
        <f>SUM(G14:G23)</f>
        <v>0</v>
      </c>
      <c r="H24" s="53">
        <f>SUM(H14:H23)</f>
        <v>0</v>
      </c>
    </row>
    <row r="25" spans="1:8">
      <c r="A25" s="54" t="s">
        <v>28</v>
      </c>
      <c r="B25" s="34"/>
      <c r="C25" s="33"/>
      <c r="D25" s="33"/>
      <c r="E25" s="55"/>
      <c r="F25" s="99" t="e">
        <f>+(G25+H25)/(G24+H24)</f>
        <v>#DIV/0!</v>
      </c>
      <c r="G25" s="100">
        <f>'Wksht YR2'!F18</f>
        <v>0</v>
      </c>
      <c r="H25" s="298">
        <f>'Wksht YR2'!I18</f>
        <v>0</v>
      </c>
    </row>
    <row r="26" spans="1:8">
      <c r="A26" s="56"/>
      <c r="B26" s="57" t="s">
        <v>29</v>
      </c>
      <c r="C26" s="58"/>
      <c r="D26" s="58"/>
      <c r="E26" s="58"/>
      <c r="F26" s="58"/>
      <c r="G26" s="59">
        <f>SUM(G24:G25)</f>
        <v>0</v>
      </c>
      <c r="H26" s="299">
        <f>SUM(H24:H25)</f>
        <v>0</v>
      </c>
    </row>
    <row r="27" spans="1:8">
      <c r="A27" s="28"/>
      <c r="B27" s="60"/>
      <c r="C27" s="17"/>
      <c r="D27" s="17"/>
      <c r="E27" s="17"/>
      <c r="F27" s="17"/>
      <c r="G27" s="61"/>
      <c r="H27" s="103"/>
    </row>
    <row r="28" spans="1:8">
      <c r="A28" s="62" t="s">
        <v>30</v>
      </c>
      <c r="B28" s="57"/>
      <c r="C28" s="58"/>
      <c r="D28" s="58"/>
      <c r="E28" s="58"/>
      <c r="F28" s="63"/>
      <c r="G28" s="64">
        <f>'Wksht YR1'!F20+'Wksht YR2'!F20+'Wksht YR3'!F20</f>
        <v>0</v>
      </c>
      <c r="H28" s="300">
        <f>'Wksht YR1'!I20+'Wksht YR2'!I20+'Wksht YR3'!I20</f>
        <v>0</v>
      </c>
    </row>
    <row r="29" spans="1:8">
      <c r="A29" s="15"/>
      <c r="B29" s="60"/>
      <c r="C29" s="17"/>
      <c r="D29" s="17"/>
      <c r="E29" s="17"/>
      <c r="F29" s="16"/>
      <c r="G29" s="65"/>
      <c r="H29" s="301"/>
    </row>
    <row r="30" spans="1:8">
      <c r="A30" s="62" t="s">
        <v>31</v>
      </c>
      <c r="B30" s="57"/>
      <c r="C30" s="58"/>
      <c r="D30" s="58"/>
      <c r="E30" s="58"/>
      <c r="F30" s="58"/>
      <c r="G30" s="64">
        <f>'Wksht YR2'!F22</f>
        <v>0</v>
      </c>
      <c r="H30" s="300">
        <f>'Wksht YR1'!I22+'Wksht YR2'!I22+'Wksht YR3'!I22</f>
        <v>0</v>
      </c>
    </row>
    <row r="31" spans="1:8">
      <c r="A31" s="15"/>
      <c r="B31" s="60"/>
      <c r="C31" s="17"/>
      <c r="D31" s="17"/>
      <c r="E31" s="17"/>
      <c r="F31" s="17"/>
      <c r="G31" s="65"/>
      <c r="H31" s="301"/>
    </row>
    <row r="32" spans="1:8">
      <c r="A32" s="66" t="s">
        <v>32</v>
      </c>
      <c r="B32" s="48"/>
      <c r="C32" s="50"/>
      <c r="D32" s="50"/>
      <c r="E32" s="50"/>
      <c r="F32" s="67"/>
      <c r="G32" s="68"/>
      <c r="H32" s="302"/>
    </row>
    <row r="33" spans="1:8">
      <c r="A33" s="28"/>
      <c r="B33" s="48" t="s">
        <v>33</v>
      </c>
      <c r="C33" s="50"/>
      <c r="D33" s="50"/>
      <c r="E33" s="50"/>
      <c r="F33" s="69" t="s">
        <v>0</v>
      </c>
      <c r="G33" s="321">
        <f>'Wksht YR2'!F24+'Wksht YR2'!F25</f>
        <v>0</v>
      </c>
      <c r="H33" s="321">
        <f>('Wksht YR1'!I24+'Wksht YR1'!I25)+('Wksht YR2'!I24+'Wksht YR2'!I25)+'Wksht YR3'!I24+'Wksht YR3'!I25</f>
        <v>0</v>
      </c>
    </row>
    <row r="34" spans="1:8">
      <c r="A34" s="28"/>
      <c r="B34" s="34" t="s">
        <v>34</v>
      </c>
      <c r="C34" s="33"/>
      <c r="D34" s="33"/>
      <c r="E34" s="33"/>
      <c r="F34" s="71" t="s">
        <v>0</v>
      </c>
      <c r="G34" s="321">
        <f>'Summary Wksht'!F26</f>
        <v>0</v>
      </c>
      <c r="H34" s="321">
        <f>('Wksht YR1'!I25+'Wksht YR1'!I26)+('Wksht YR2'!I25+'Wksht YR2'!I26)+'Wksht YR3'!I26+'Wksht YR3'!I27</f>
        <v>0</v>
      </c>
    </row>
    <row r="35" spans="1:8">
      <c r="A35" s="56"/>
      <c r="B35" s="57" t="s">
        <v>35</v>
      </c>
      <c r="C35" s="58"/>
      <c r="D35" s="58"/>
      <c r="E35" s="58"/>
      <c r="F35" s="58"/>
      <c r="G35" s="322">
        <f>SUM(G33:G34)</f>
        <v>0</v>
      </c>
      <c r="H35" s="322">
        <f>SUM(H33:H34)</f>
        <v>0</v>
      </c>
    </row>
    <row r="36" spans="1:8">
      <c r="A36" s="28"/>
      <c r="B36" s="60"/>
      <c r="C36" s="17"/>
      <c r="D36" s="17"/>
      <c r="E36" s="17"/>
      <c r="F36" s="101"/>
      <c r="G36" s="102"/>
      <c r="H36" s="103"/>
    </row>
    <row r="37" spans="1:8">
      <c r="A37" s="62" t="s">
        <v>36</v>
      </c>
      <c r="B37" s="57"/>
      <c r="C37" s="58"/>
      <c r="D37" s="58"/>
      <c r="E37" s="58"/>
      <c r="F37" s="58"/>
      <c r="G37" s="64">
        <f>'Wksht YR2'!F30</f>
        <v>0</v>
      </c>
      <c r="H37" s="300">
        <f>'Wksht YR1'!I30+'Wksht YR2'!I30</f>
        <v>0</v>
      </c>
    </row>
    <row r="38" spans="1:8">
      <c r="A38" s="15"/>
      <c r="B38" s="60"/>
      <c r="C38" s="17"/>
      <c r="D38" s="17"/>
      <c r="E38" s="17"/>
      <c r="F38" s="17"/>
      <c r="G38" s="65"/>
      <c r="H38" s="304"/>
    </row>
    <row r="39" spans="1:8">
      <c r="A39" s="15" t="s">
        <v>37</v>
      </c>
      <c r="B39" s="60"/>
      <c r="C39" s="17"/>
      <c r="D39" s="17"/>
      <c r="E39" s="17"/>
      <c r="F39" s="17"/>
      <c r="G39" s="82"/>
      <c r="H39" s="305"/>
    </row>
    <row r="40" spans="1:8">
      <c r="A40" s="28"/>
      <c r="B40" s="72">
        <f>'Wksht YR1'!A32</f>
        <v>1</v>
      </c>
      <c r="C40" s="50"/>
      <c r="D40" s="50"/>
      <c r="E40" s="50"/>
      <c r="F40" s="50" t="s">
        <v>0</v>
      </c>
      <c r="G40" s="70">
        <f>'Wksht YR1'!F32+'Wksht YR2'!F32+'Wksht YR3'!F32</f>
        <v>0</v>
      </c>
      <c r="H40" s="303">
        <f>'Wksht YR1'!I32+'Wksht YR2'!I32+'Wksht YR3'!I32</f>
        <v>0</v>
      </c>
    </row>
    <row r="41" spans="1:8">
      <c r="A41" s="28"/>
      <c r="B41" s="72">
        <f>'Wksht YR1'!A33</f>
        <v>2</v>
      </c>
      <c r="C41" s="33"/>
      <c r="D41" s="33"/>
      <c r="E41" s="33"/>
      <c r="F41" s="33"/>
      <c r="G41" s="70">
        <f>'Wksht YR1'!F33+'Wksht YR2'!F33+'Wksht YR3'!F33</f>
        <v>0</v>
      </c>
      <c r="H41" s="303">
        <f>'Wksht YR1'!I33+'Wksht YR2'!I33+'Wksht YR3'!I33</f>
        <v>0</v>
      </c>
    </row>
    <row r="42" spans="1:8">
      <c r="A42" s="28"/>
      <c r="B42" s="72">
        <f>'Wksht YR1'!A34</f>
        <v>3</v>
      </c>
      <c r="C42" s="33"/>
      <c r="D42" s="33"/>
      <c r="E42" s="33"/>
      <c r="F42" s="33"/>
      <c r="G42" s="70">
        <f>'Wksht YR1'!F34+'Wksht YR2'!F34+'Wksht YR3'!F34</f>
        <v>0</v>
      </c>
      <c r="H42" s="303">
        <f>'Wksht YR1'!I34+'Wksht YR2'!I34+'Wksht YR3'!I34</f>
        <v>0</v>
      </c>
    </row>
    <row r="43" spans="1:8">
      <c r="A43" s="28"/>
      <c r="B43" s="72">
        <f>'Wksht YR1'!A35</f>
        <v>4</v>
      </c>
      <c r="C43" s="33"/>
      <c r="D43" s="33"/>
      <c r="E43" s="33"/>
      <c r="F43" s="33"/>
      <c r="G43" s="70">
        <f>'Wksht YR1'!F35+'Wksht YR2'!F35+'Wksht YR3'!F35</f>
        <v>0</v>
      </c>
      <c r="H43" s="303">
        <f>'Wksht YR1'!I35+'Wksht YR2'!I35+'Wksht YR3'!I35</f>
        <v>0</v>
      </c>
    </row>
    <row r="44" spans="1:8">
      <c r="A44" s="28"/>
      <c r="B44" s="72">
        <f>'Wksht YR1'!A36</f>
        <v>5</v>
      </c>
      <c r="C44" s="33"/>
      <c r="D44" s="33"/>
      <c r="E44" s="33"/>
      <c r="F44" s="33"/>
      <c r="G44" s="70">
        <f>'Wksht YR1'!F36+'Wksht YR2'!F36+'Wksht YR3'!F36</f>
        <v>0</v>
      </c>
      <c r="H44" s="303">
        <f>'Wksht YR1'!I36+'Wksht YR2'!I36+'Wksht YR3'!I36</f>
        <v>0</v>
      </c>
    </row>
    <row r="45" spans="1:8">
      <c r="A45" s="28"/>
      <c r="B45" s="72" t="s">
        <v>77</v>
      </c>
      <c r="C45" s="33"/>
      <c r="D45" s="33"/>
      <c r="E45" s="33"/>
      <c r="F45" s="73"/>
      <c r="G45" s="70">
        <f>SUM(G40:G44)</f>
        <v>0</v>
      </c>
      <c r="H45" s="303">
        <f>SUM(H40:H44)</f>
        <v>0</v>
      </c>
    </row>
    <row r="46" spans="1:8">
      <c r="A46" s="28"/>
      <c r="B46" s="72" t="str">
        <f>'Wksht YR1'!A47</f>
        <v>1 Graduate Student Tuition - total # of terms requested</v>
      </c>
      <c r="C46" s="33"/>
      <c r="D46" s="33"/>
      <c r="E46" s="33"/>
      <c r="F46" s="73"/>
      <c r="G46" s="70">
        <f>'Wksht YR1'!F38+'Wksht YR2'!F38+'Wksht YR3'!F38</f>
        <v>0</v>
      </c>
      <c r="H46" s="303">
        <f>'Wksht YR1'!I38+'Wksht YR2'!I38</f>
        <v>0</v>
      </c>
    </row>
    <row r="47" spans="1:8">
      <c r="A47" s="28"/>
      <c r="B47" s="72">
        <f>'Wksht YR1'!A48</f>
        <v>0</v>
      </c>
      <c r="C47" s="74"/>
      <c r="D47" s="74"/>
      <c r="E47" s="74"/>
      <c r="F47" s="74"/>
      <c r="G47" s="70"/>
      <c r="H47" s="303">
        <f>'Wksht YR2'!I48</f>
        <v>0</v>
      </c>
    </row>
    <row r="48" spans="1:8">
      <c r="A48" s="28"/>
      <c r="B48" s="72">
        <f>'Wksht YR1'!A49</f>
        <v>0</v>
      </c>
      <c r="C48" s="33"/>
      <c r="D48" s="33"/>
      <c r="E48" s="33"/>
      <c r="F48" s="33"/>
      <c r="G48" s="70"/>
      <c r="H48" s="303">
        <f>'Wksht YR2'!I49</f>
        <v>0</v>
      </c>
    </row>
    <row r="49" spans="1:8">
      <c r="A49" s="28"/>
      <c r="B49" s="72">
        <f>'Wksht YR1'!A50</f>
        <v>0</v>
      </c>
      <c r="C49" s="33"/>
      <c r="D49" s="33"/>
      <c r="E49" s="33"/>
      <c r="F49" s="33"/>
      <c r="G49" s="70"/>
      <c r="H49" s="303">
        <f>'Wksht YR2'!I50</f>
        <v>0</v>
      </c>
    </row>
    <row r="50" spans="1:8">
      <c r="A50" s="28"/>
      <c r="B50" s="72" t="s">
        <v>78</v>
      </c>
      <c r="C50" s="33"/>
      <c r="D50" s="33"/>
      <c r="E50" s="33"/>
      <c r="F50" s="33"/>
      <c r="G50" s="70">
        <f>G46+G47+G48+G49</f>
        <v>0</v>
      </c>
      <c r="H50" s="303">
        <f>SUM(H46:H49)</f>
        <v>0</v>
      </c>
    </row>
    <row r="51" spans="1:8">
      <c r="A51" s="56"/>
      <c r="B51" s="57" t="s">
        <v>79</v>
      </c>
      <c r="C51" s="58"/>
      <c r="D51" s="58"/>
      <c r="E51" s="58"/>
      <c r="F51" s="58"/>
      <c r="G51" s="59">
        <f>SUM(G40:G49)</f>
        <v>0</v>
      </c>
      <c r="H51" s="299">
        <f>SUM(H40:H49)</f>
        <v>0</v>
      </c>
    </row>
    <row r="52" spans="1:8">
      <c r="A52" s="75"/>
      <c r="B52" s="76"/>
      <c r="C52" s="77"/>
      <c r="D52" s="77"/>
      <c r="E52" s="77"/>
      <c r="F52" s="77"/>
      <c r="G52" s="78"/>
      <c r="H52" s="306"/>
    </row>
    <row r="53" spans="1:8">
      <c r="A53" s="56"/>
      <c r="B53" s="57"/>
      <c r="C53" s="58"/>
      <c r="D53" s="58"/>
      <c r="E53" s="58"/>
      <c r="F53" s="58"/>
      <c r="G53" s="59"/>
      <c r="H53" s="299"/>
    </row>
    <row r="54" spans="1:8">
      <c r="A54" s="62" t="s">
        <v>38</v>
      </c>
      <c r="B54" s="57"/>
      <c r="C54" s="58" t="s">
        <v>39</v>
      </c>
      <c r="D54" s="58"/>
      <c r="E54" s="58"/>
      <c r="F54" s="58"/>
      <c r="G54" s="79">
        <f>G26+G28+G30+G35+G37+G51-G50</f>
        <v>0</v>
      </c>
      <c r="H54" s="307">
        <f>H26+H28+H30+H35+H37+H51-H50</f>
        <v>0</v>
      </c>
    </row>
    <row r="55" spans="1:8">
      <c r="A55" s="15" t="s">
        <v>40</v>
      </c>
      <c r="B55" s="60"/>
      <c r="C55" s="80" t="s">
        <v>41</v>
      </c>
      <c r="D55" s="81" t="s">
        <v>42</v>
      </c>
      <c r="E55" s="81" t="s">
        <v>0</v>
      </c>
      <c r="F55" s="81"/>
      <c r="G55" s="82"/>
      <c r="H55" s="305"/>
    </row>
    <row r="56" spans="1:8">
      <c r="A56" s="83"/>
      <c r="B56" s="51" t="s">
        <v>43</v>
      </c>
      <c r="C56" s="84">
        <v>0.47</v>
      </c>
      <c r="D56" s="104"/>
      <c r="E56" s="85" t="s">
        <v>44</v>
      </c>
      <c r="F56" s="105"/>
      <c r="G56" s="82">
        <f>'Wksht YR2'!F41</f>
        <v>0</v>
      </c>
      <c r="H56" s="305">
        <f>'Wksht YR2'!I41</f>
        <v>0</v>
      </c>
    </row>
    <row r="57" spans="1:8">
      <c r="A57" s="83"/>
      <c r="B57" s="86" t="s">
        <v>89</v>
      </c>
      <c r="C57" s="84">
        <v>0.35</v>
      </c>
      <c r="D57" s="104"/>
      <c r="E57" s="87" t="s">
        <v>44</v>
      </c>
      <c r="F57" s="105"/>
      <c r="G57" s="82">
        <f>'Wksht YR1'!F42+'Wksht YR2'!F42+'Wksht YR3'!F42</f>
        <v>0</v>
      </c>
      <c r="H57" s="305">
        <f>'Wksht YR1'!I42+'Wksht YR2'!I42+'Wksht YR3'!I42</f>
        <v>0</v>
      </c>
    </row>
    <row r="58" spans="1:8" ht="13.5" thickBot="1">
      <c r="A58" s="56"/>
      <c r="B58" s="57" t="s">
        <v>0</v>
      </c>
      <c r="C58" s="332" t="s">
        <v>45</v>
      </c>
      <c r="D58" s="333"/>
      <c r="E58" s="88"/>
      <c r="F58" s="106"/>
      <c r="G58" s="107">
        <f>SUM(G56:G57)</f>
        <v>0</v>
      </c>
      <c r="H58" s="308">
        <f>SUM(H56:H57)</f>
        <v>0</v>
      </c>
    </row>
    <row r="59" spans="1:8">
      <c r="A59" s="89" t="s">
        <v>46</v>
      </c>
      <c r="B59" s="90"/>
      <c r="C59" s="91"/>
      <c r="D59" s="91"/>
      <c r="E59" s="91"/>
      <c r="F59" s="91"/>
      <c r="G59" s="92">
        <f>SUM(G58+G54+G50)</f>
        <v>0</v>
      </c>
      <c r="H59" s="309">
        <f>SUM(H58+H54+H50)</f>
        <v>0</v>
      </c>
    </row>
  </sheetData>
  <mergeCells count="8">
    <mergeCell ref="G8:H8"/>
    <mergeCell ref="C58:D58"/>
    <mergeCell ref="G1:H1"/>
    <mergeCell ref="G2:H2"/>
    <mergeCell ref="A3:F3"/>
    <mergeCell ref="G3:H3"/>
    <mergeCell ref="G6:H6"/>
    <mergeCell ref="A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F4" sqref="F4:I4"/>
    </sheetView>
  </sheetViews>
  <sheetFormatPr defaultColWidth="8.7109375" defaultRowHeight="12.75"/>
  <cols>
    <col min="1" max="1" width="3.42578125" customWidth="1"/>
    <col min="2" max="2" width="25.7109375" customWidth="1"/>
    <col min="5" max="5" width="0.140625" customWidth="1"/>
    <col min="6" max="6" width="6.7109375" customWidth="1"/>
    <col min="7" max="8" width="12.7109375" customWidth="1"/>
  </cols>
  <sheetData>
    <row r="1" spans="1:8">
      <c r="A1" s="1" t="s">
        <v>0</v>
      </c>
      <c r="B1" s="2"/>
      <c r="C1" s="3" t="s">
        <v>0</v>
      </c>
      <c r="D1" s="3"/>
      <c r="E1" s="3"/>
      <c r="F1" s="2"/>
      <c r="G1" s="336" t="s">
        <v>1</v>
      </c>
      <c r="H1" s="337"/>
    </row>
    <row r="2" spans="1:8">
      <c r="A2" s="4"/>
      <c r="B2" s="5"/>
      <c r="C2" s="6"/>
      <c r="D2" s="7"/>
      <c r="E2" s="7"/>
      <c r="F2" s="7"/>
      <c r="G2" s="338" t="s">
        <v>2</v>
      </c>
      <c r="H2" s="339"/>
    </row>
    <row r="3" spans="1:8" ht="19.5">
      <c r="A3" s="340" t="s">
        <v>3</v>
      </c>
      <c r="B3" s="341"/>
      <c r="C3" s="341"/>
      <c r="D3" s="341"/>
      <c r="E3" s="341"/>
      <c r="F3" s="342"/>
      <c r="G3" s="338" t="s">
        <v>0</v>
      </c>
      <c r="H3" s="339"/>
    </row>
    <row r="4" spans="1:8">
      <c r="A4" s="8"/>
      <c r="B4" s="7"/>
      <c r="C4" s="7"/>
      <c r="D4" s="7"/>
      <c r="E4" s="7"/>
      <c r="F4" s="7"/>
      <c r="G4" s="9"/>
      <c r="H4" s="10"/>
    </row>
    <row r="5" spans="1:8">
      <c r="A5" s="11"/>
      <c r="B5" s="12"/>
      <c r="C5" s="12"/>
      <c r="D5" s="12"/>
      <c r="E5" s="12"/>
      <c r="F5" s="12"/>
      <c r="G5" s="13"/>
      <c r="H5" s="14"/>
    </row>
    <row r="6" spans="1:8">
      <c r="A6" s="15" t="s">
        <v>4</v>
      </c>
      <c r="B6" s="16"/>
      <c r="C6" s="17"/>
      <c r="D6" s="17"/>
      <c r="E6" s="17"/>
      <c r="F6" s="17"/>
      <c r="G6" s="330" t="s">
        <v>5</v>
      </c>
      <c r="H6" s="331"/>
    </row>
    <row r="7" spans="1:8">
      <c r="A7" s="334" t="str">
        <f>'[1]Summary Wksht'!A3:E3</f>
        <v>Grantee:  Oregon State University (OSU)</v>
      </c>
      <c r="B7" s="335"/>
      <c r="C7" s="335"/>
      <c r="D7" s="335"/>
      <c r="E7" s="335"/>
      <c r="F7" s="18"/>
      <c r="G7" s="314" t="s">
        <v>96</v>
      </c>
      <c r="H7" s="93"/>
    </row>
    <row r="8" spans="1:8">
      <c r="A8" s="15" t="s">
        <v>6</v>
      </c>
      <c r="B8" s="16"/>
      <c r="C8" s="17"/>
      <c r="D8" s="17"/>
      <c r="E8" s="17"/>
      <c r="F8" s="17"/>
      <c r="G8" s="330" t="s">
        <v>7</v>
      </c>
      <c r="H8" s="331"/>
    </row>
    <row r="9" spans="1:8">
      <c r="A9" s="19"/>
      <c r="B9" s="20">
        <f>'Summary Wksht'!A8</f>
        <v>0</v>
      </c>
      <c r="C9" s="21"/>
      <c r="D9" s="21"/>
      <c r="E9" s="18"/>
      <c r="F9" s="18"/>
      <c r="G9" s="94" t="s">
        <v>94</v>
      </c>
      <c r="H9" s="95">
        <v>12</v>
      </c>
    </row>
    <row r="10" spans="1:8">
      <c r="A10" s="22" t="s">
        <v>8</v>
      </c>
      <c r="B10" s="23"/>
      <c r="C10" s="24" t="s">
        <v>9</v>
      </c>
      <c r="D10" s="25"/>
      <c r="E10" s="25"/>
      <c r="F10" s="25"/>
      <c r="G10" s="26"/>
      <c r="H10" s="27"/>
    </row>
    <row r="11" spans="1:8">
      <c r="A11" s="28"/>
      <c r="B11" s="29" t="s">
        <v>10</v>
      </c>
      <c r="C11" s="30" t="s">
        <v>11</v>
      </c>
      <c r="D11" s="31" t="s">
        <v>12</v>
      </c>
      <c r="E11" s="32"/>
      <c r="F11" s="33"/>
      <c r="G11" s="315" t="s">
        <v>13</v>
      </c>
      <c r="H11" s="319" t="s">
        <v>14</v>
      </c>
    </row>
    <row r="12" spans="1:8">
      <c r="A12" s="28"/>
      <c r="B12" s="34" t="s">
        <v>15</v>
      </c>
      <c r="C12" s="35">
        <v>3</v>
      </c>
      <c r="D12" s="36">
        <f>'Wksht YR3'!E8+'Wksht YR3'!E9+'Wksht YR3'!E10+'Wksht YR3'!H9+'Wksht YR3'!H10</f>
        <v>0</v>
      </c>
      <c r="E12" s="37"/>
      <c r="F12" s="33"/>
      <c r="G12" s="317">
        <f>'Wksht YR3'!F8+'Wksht YR3'!F9+'Wksht YR3'!F10</f>
        <v>0</v>
      </c>
      <c r="H12" s="317">
        <f>'Wksht YR3'!I8+'Wksht YR3'!I9+'Wksht YR3'!I10</f>
        <v>0</v>
      </c>
    </row>
    <row r="13" spans="1:8">
      <c r="A13" s="28"/>
      <c r="B13" s="34" t="s">
        <v>16</v>
      </c>
      <c r="C13" s="35">
        <v>1</v>
      </c>
      <c r="D13" s="327">
        <f>'Wksht YR3'!E14</f>
        <v>0</v>
      </c>
      <c r="E13" s="37"/>
      <c r="F13" s="33"/>
      <c r="G13" s="328">
        <f>'Wksht YR3'!F14</f>
        <v>0</v>
      </c>
      <c r="H13" s="318"/>
    </row>
    <row r="14" spans="1:8">
      <c r="A14" s="28"/>
      <c r="B14" s="40" t="s">
        <v>17</v>
      </c>
      <c r="C14" s="41"/>
      <c r="D14" s="42"/>
      <c r="E14" s="37"/>
      <c r="F14" s="33"/>
      <c r="G14" s="316">
        <f>SUM(G12:G13)</f>
        <v>0</v>
      </c>
      <c r="H14" s="320">
        <f>SUM(H12:H13)</f>
        <v>0</v>
      </c>
    </row>
    <row r="15" spans="1:8">
      <c r="A15" s="28"/>
      <c r="B15" s="29" t="s">
        <v>18</v>
      </c>
      <c r="C15" s="43"/>
      <c r="D15" s="44"/>
      <c r="E15" s="33"/>
      <c r="F15" s="33"/>
      <c r="G15" s="45"/>
      <c r="H15" s="46"/>
    </row>
    <row r="16" spans="1:8">
      <c r="A16" s="28"/>
      <c r="B16" s="34" t="s">
        <v>19</v>
      </c>
      <c r="C16" s="35">
        <v>0</v>
      </c>
      <c r="D16" s="36"/>
      <c r="E16" s="33"/>
      <c r="F16" s="33"/>
      <c r="G16" s="38"/>
      <c r="H16" s="297"/>
    </row>
    <row r="17" spans="1:8">
      <c r="A17" s="28"/>
      <c r="B17" s="34" t="s">
        <v>20</v>
      </c>
      <c r="C17" s="35">
        <v>2</v>
      </c>
      <c r="D17" s="36">
        <f>'Wksht YR3'!E11+'Wksht YR3'!E12</f>
        <v>0</v>
      </c>
      <c r="E17" s="33"/>
      <c r="F17" s="33"/>
      <c r="G17" s="38">
        <f>'Wksht YR3'!F11+'Wksht YR3'!F12</f>
        <v>0</v>
      </c>
      <c r="H17" s="297"/>
    </row>
    <row r="18" spans="1:8">
      <c r="A18" s="28"/>
      <c r="B18" s="34" t="s">
        <v>21</v>
      </c>
      <c r="C18" s="35">
        <v>0</v>
      </c>
      <c r="D18" s="36"/>
      <c r="E18" s="33"/>
      <c r="F18" s="33"/>
      <c r="G18" s="38"/>
      <c r="H18" s="297"/>
    </row>
    <row r="19" spans="1:8">
      <c r="A19" s="28"/>
      <c r="B19" s="34" t="s">
        <v>22</v>
      </c>
      <c r="C19" s="35">
        <v>0</v>
      </c>
      <c r="D19" s="36"/>
      <c r="E19" s="33"/>
      <c r="F19" s="33"/>
      <c r="G19" s="38"/>
      <c r="H19" s="297"/>
    </row>
    <row r="20" spans="1:8">
      <c r="A20" s="28"/>
      <c r="B20" s="34" t="s">
        <v>23</v>
      </c>
      <c r="C20" s="35">
        <v>5</v>
      </c>
      <c r="D20" s="36" t="s">
        <v>98</v>
      </c>
      <c r="E20" s="33"/>
      <c r="F20" s="33"/>
      <c r="G20" s="38">
        <f>'Wksht YR3'!F15</f>
        <v>0</v>
      </c>
      <c r="H20" s="39"/>
    </row>
    <row r="21" spans="1:8">
      <c r="A21" s="28"/>
      <c r="B21" s="34" t="s">
        <v>24</v>
      </c>
      <c r="C21" s="35">
        <v>0</v>
      </c>
      <c r="D21" s="36"/>
      <c r="E21" s="33"/>
      <c r="F21" s="33"/>
      <c r="G21" s="38"/>
      <c r="H21" s="39"/>
    </row>
    <row r="22" spans="1:8">
      <c r="A22" s="28"/>
      <c r="B22" s="34" t="s">
        <v>25</v>
      </c>
      <c r="C22" s="329" t="s">
        <v>97</v>
      </c>
      <c r="D22" s="36">
        <f>'Wksht YR3'!E13</f>
        <v>0</v>
      </c>
      <c r="E22" s="33"/>
      <c r="F22" s="33"/>
      <c r="G22" s="38">
        <f>'Wksht YR3'!F13</f>
        <v>0</v>
      </c>
      <c r="H22" s="39"/>
    </row>
    <row r="23" spans="1:8">
      <c r="A23" s="28"/>
      <c r="B23" s="97" t="s">
        <v>26</v>
      </c>
      <c r="C23" s="98">
        <v>0</v>
      </c>
      <c r="D23" s="36"/>
      <c r="E23" s="33"/>
      <c r="F23" s="33"/>
      <c r="G23" s="38"/>
      <c r="H23" s="39"/>
    </row>
    <row r="24" spans="1:8">
      <c r="A24" s="47"/>
      <c r="B24" s="48" t="s">
        <v>27</v>
      </c>
      <c r="C24" s="49"/>
      <c r="D24" s="50"/>
      <c r="E24" s="50"/>
      <c r="F24" s="51" t="s">
        <v>0</v>
      </c>
      <c r="G24" s="52">
        <f>SUM(G14:G23)</f>
        <v>0</v>
      </c>
      <c r="H24" s="53">
        <f>SUM(H14:H23)</f>
        <v>0</v>
      </c>
    </row>
    <row r="25" spans="1:8">
      <c r="A25" s="54" t="s">
        <v>28</v>
      </c>
      <c r="B25" s="34"/>
      <c r="C25" s="33"/>
      <c r="D25" s="33"/>
      <c r="E25" s="55"/>
      <c r="F25" s="99" t="e">
        <f>+(G25+H25)/(G24+H24)</f>
        <v>#DIV/0!</v>
      </c>
      <c r="G25" s="100">
        <f>'Wksht YR3'!F18</f>
        <v>0</v>
      </c>
      <c r="H25" s="298">
        <f>'Wksht YR3'!I18</f>
        <v>0</v>
      </c>
    </row>
    <row r="26" spans="1:8">
      <c r="A26" s="56"/>
      <c r="B26" s="57" t="s">
        <v>29</v>
      </c>
      <c r="C26" s="58"/>
      <c r="D26" s="58"/>
      <c r="E26" s="58"/>
      <c r="F26" s="58"/>
      <c r="G26" s="59">
        <f>SUM(G24:G25)</f>
        <v>0</v>
      </c>
      <c r="H26" s="299">
        <f>SUM(H24:H25)</f>
        <v>0</v>
      </c>
    </row>
    <row r="27" spans="1:8">
      <c r="A27" s="28"/>
      <c r="B27" s="60"/>
      <c r="C27" s="17"/>
      <c r="D27" s="17"/>
      <c r="E27" s="17"/>
      <c r="F27" s="17"/>
      <c r="G27" s="61"/>
      <c r="H27" s="103"/>
    </row>
    <row r="28" spans="1:8">
      <c r="A28" s="62" t="s">
        <v>30</v>
      </c>
      <c r="B28" s="57"/>
      <c r="C28" s="58"/>
      <c r="D28" s="58"/>
      <c r="E28" s="58"/>
      <c r="F28" s="63"/>
      <c r="G28" s="64">
        <f>'Wksht YR1'!F20+'Wksht YR2'!F20+'Wksht YR3'!F20</f>
        <v>0</v>
      </c>
      <c r="H28" s="300">
        <f>'Wksht YR1'!I20+'Wksht YR2'!I20+'Wksht YR3'!I20</f>
        <v>0</v>
      </c>
    </row>
    <row r="29" spans="1:8">
      <c r="A29" s="15"/>
      <c r="B29" s="60"/>
      <c r="C29" s="17"/>
      <c r="D29" s="17"/>
      <c r="E29" s="17"/>
      <c r="F29" s="16"/>
      <c r="G29" s="65"/>
      <c r="H29" s="301"/>
    </row>
    <row r="30" spans="1:8">
      <c r="A30" s="62" t="s">
        <v>31</v>
      </c>
      <c r="B30" s="57"/>
      <c r="C30" s="58"/>
      <c r="D30" s="58"/>
      <c r="E30" s="58"/>
      <c r="F30" s="58"/>
      <c r="G30" s="64">
        <f>'Wksht YR3'!F22</f>
        <v>0</v>
      </c>
      <c r="H30" s="300">
        <f>'Wksht YR1'!I22+'Wksht YR2'!I22+'Wksht YR3'!I22</f>
        <v>0</v>
      </c>
    </row>
    <row r="31" spans="1:8">
      <c r="A31" s="15"/>
      <c r="B31" s="60"/>
      <c r="C31" s="17"/>
      <c r="D31" s="17"/>
      <c r="E31" s="17"/>
      <c r="F31" s="17"/>
      <c r="G31" s="65"/>
      <c r="H31" s="301"/>
    </row>
    <row r="32" spans="1:8">
      <c r="A32" s="66" t="s">
        <v>32</v>
      </c>
      <c r="B32" s="48"/>
      <c r="C32" s="50"/>
      <c r="D32" s="50"/>
      <c r="E32" s="50"/>
      <c r="F32" s="67"/>
      <c r="G32" s="68"/>
      <c r="H32" s="302"/>
    </row>
    <row r="33" spans="1:8">
      <c r="A33" s="28"/>
      <c r="B33" s="48" t="s">
        <v>33</v>
      </c>
      <c r="C33" s="50"/>
      <c r="D33" s="50"/>
      <c r="E33" s="50"/>
      <c r="F33" s="69" t="s">
        <v>0</v>
      </c>
      <c r="G33" s="321">
        <f>'Wksht YR3'!F24+'Wksht YR3'!F25</f>
        <v>0</v>
      </c>
      <c r="H33" s="321">
        <f>('Wksht YR1'!I24+'Wksht YR1'!I25)+('Wksht YR2'!I24+'Wksht YR2'!I25)+'Wksht YR3'!I24+'Wksht YR3'!I25</f>
        <v>0</v>
      </c>
    </row>
    <row r="34" spans="1:8">
      <c r="A34" s="28"/>
      <c r="B34" s="34" t="s">
        <v>34</v>
      </c>
      <c r="C34" s="33"/>
      <c r="D34" s="33"/>
      <c r="E34" s="33"/>
      <c r="F34" s="71" t="s">
        <v>0</v>
      </c>
      <c r="G34" s="321">
        <f>'Summary Wksht'!F26</f>
        <v>0</v>
      </c>
      <c r="H34" s="321">
        <f>('Wksht YR1'!I25+'Wksht YR1'!I26)+('Wksht YR2'!I25+'Wksht YR2'!I26)+'Wksht YR3'!I26+'Wksht YR3'!I27</f>
        <v>0</v>
      </c>
    </row>
    <row r="35" spans="1:8">
      <c r="A35" s="56"/>
      <c r="B35" s="57" t="s">
        <v>35</v>
      </c>
      <c r="C35" s="58"/>
      <c r="D35" s="58"/>
      <c r="E35" s="58"/>
      <c r="F35" s="58"/>
      <c r="G35" s="322">
        <f>SUM(G33:G34)</f>
        <v>0</v>
      </c>
      <c r="H35" s="322">
        <f>SUM(H33:H34)</f>
        <v>0</v>
      </c>
    </row>
    <row r="36" spans="1:8">
      <c r="A36" s="28"/>
      <c r="B36" s="60"/>
      <c r="C36" s="17"/>
      <c r="D36" s="17"/>
      <c r="E36" s="17"/>
      <c r="F36" s="101"/>
      <c r="G36" s="102"/>
      <c r="H36" s="103"/>
    </row>
    <row r="37" spans="1:8">
      <c r="A37" s="62" t="s">
        <v>36</v>
      </c>
      <c r="B37" s="57"/>
      <c r="C37" s="58"/>
      <c r="D37" s="58"/>
      <c r="E37" s="58"/>
      <c r="F37" s="58"/>
      <c r="G37" s="64">
        <f>'Wksht YR3'!F30</f>
        <v>0</v>
      </c>
      <c r="H37" s="300">
        <f>'Wksht YR1'!I30+'Wksht YR2'!I30</f>
        <v>0</v>
      </c>
    </row>
    <row r="38" spans="1:8">
      <c r="A38" s="15"/>
      <c r="B38" s="60"/>
      <c r="C38" s="17"/>
      <c r="D38" s="17"/>
      <c r="E38" s="17"/>
      <c r="F38" s="17"/>
      <c r="G38" s="65"/>
      <c r="H38" s="304"/>
    </row>
    <row r="39" spans="1:8">
      <c r="A39" s="15" t="s">
        <v>37</v>
      </c>
      <c r="B39" s="60"/>
      <c r="C39" s="17"/>
      <c r="D39" s="17"/>
      <c r="E39" s="17"/>
      <c r="F39" s="17"/>
      <c r="G39" s="82"/>
      <c r="H39" s="305"/>
    </row>
    <row r="40" spans="1:8">
      <c r="A40" s="28"/>
      <c r="B40" s="72">
        <f>'Wksht YR1'!A32</f>
        <v>1</v>
      </c>
      <c r="C40" s="50"/>
      <c r="D40" s="50"/>
      <c r="E40" s="50"/>
      <c r="F40" s="50" t="s">
        <v>0</v>
      </c>
      <c r="G40" s="70">
        <f>'Wksht YR1'!F32+'Wksht YR2'!F32+'Wksht YR3'!F32</f>
        <v>0</v>
      </c>
      <c r="H40" s="303">
        <f>'Wksht YR1'!I32+'Wksht YR2'!I32+'Wksht YR3'!I32</f>
        <v>0</v>
      </c>
    </row>
    <row r="41" spans="1:8">
      <c r="A41" s="28"/>
      <c r="B41" s="72">
        <f>'Wksht YR1'!A33</f>
        <v>2</v>
      </c>
      <c r="C41" s="33"/>
      <c r="D41" s="33"/>
      <c r="E41" s="33"/>
      <c r="F41" s="33"/>
      <c r="G41" s="70">
        <f>'Wksht YR1'!F33+'Wksht YR2'!F33+'Wksht YR3'!F33</f>
        <v>0</v>
      </c>
      <c r="H41" s="303">
        <f>'Wksht YR1'!I33+'Wksht YR2'!I33+'Wksht YR3'!I33</f>
        <v>0</v>
      </c>
    </row>
    <row r="42" spans="1:8">
      <c r="A42" s="28"/>
      <c r="B42" s="72">
        <f>'Wksht YR1'!A34</f>
        <v>3</v>
      </c>
      <c r="C42" s="33"/>
      <c r="D42" s="33"/>
      <c r="E42" s="33"/>
      <c r="F42" s="33"/>
      <c r="G42" s="70">
        <f>'Wksht YR1'!F34+'Wksht YR2'!F34+'Wksht YR3'!F34</f>
        <v>0</v>
      </c>
      <c r="H42" s="303">
        <f>'Wksht YR1'!I34+'Wksht YR2'!I34+'Wksht YR3'!I34</f>
        <v>0</v>
      </c>
    </row>
    <row r="43" spans="1:8">
      <c r="A43" s="28"/>
      <c r="B43" s="72">
        <f>'Wksht YR1'!A35</f>
        <v>4</v>
      </c>
      <c r="C43" s="33"/>
      <c r="D43" s="33"/>
      <c r="E43" s="33"/>
      <c r="F43" s="33"/>
      <c r="G43" s="70">
        <f>'Wksht YR1'!F35+'Wksht YR2'!F35+'Wksht YR3'!F35</f>
        <v>0</v>
      </c>
      <c r="H43" s="303">
        <f>'Wksht YR1'!I35+'Wksht YR2'!I35+'Wksht YR3'!I35</f>
        <v>0</v>
      </c>
    </row>
    <row r="44" spans="1:8">
      <c r="A44" s="28"/>
      <c r="B44" s="72">
        <f>'Wksht YR1'!A36</f>
        <v>5</v>
      </c>
      <c r="C44" s="33"/>
      <c r="D44" s="33"/>
      <c r="E44" s="33"/>
      <c r="F44" s="33"/>
      <c r="G44" s="70">
        <f>'Wksht YR1'!F36+'Wksht YR2'!F36+'Wksht YR3'!F36</f>
        <v>0</v>
      </c>
      <c r="H44" s="303">
        <f>'Wksht YR1'!I36+'Wksht YR2'!I36+'Wksht YR3'!I36</f>
        <v>0</v>
      </c>
    </row>
    <row r="45" spans="1:8">
      <c r="A45" s="28"/>
      <c r="B45" s="72" t="s">
        <v>77</v>
      </c>
      <c r="C45" s="33"/>
      <c r="D45" s="33"/>
      <c r="E45" s="33"/>
      <c r="F45" s="73"/>
      <c r="G45" s="70">
        <f>SUM(G40:G44)</f>
        <v>0</v>
      </c>
      <c r="H45" s="303">
        <f>SUM(H40:H44)</f>
        <v>0</v>
      </c>
    </row>
    <row r="46" spans="1:8">
      <c r="A46" s="28"/>
      <c r="B46" s="72" t="str">
        <f>'Wksht YR1'!A47</f>
        <v>1 Graduate Student Tuition - total # of terms requested</v>
      </c>
      <c r="C46" s="33"/>
      <c r="D46" s="33"/>
      <c r="E46" s="33"/>
      <c r="F46" s="73"/>
      <c r="G46" s="70">
        <f>'Wksht YR1'!F38+'Wksht YR2'!F38+'Wksht YR3'!F38</f>
        <v>0</v>
      </c>
      <c r="H46" s="303">
        <f>'Wksht YR1'!I38+'Wksht YR2'!I38</f>
        <v>0</v>
      </c>
    </row>
    <row r="47" spans="1:8">
      <c r="A47" s="28"/>
      <c r="B47" s="72">
        <f>'Wksht YR1'!A48</f>
        <v>0</v>
      </c>
      <c r="C47" s="74"/>
      <c r="D47" s="74"/>
      <c r="E47" s="74"/>
      <c r="F47" s="74"/>
      <c r="G47" s="70"/>
      <c r="H47" s="303">
        <f>'Wksht YR3'!I48</f>
        <v>0</v>
      </c>
    </row>
    <row r="48" spans="1:8">
      <c r="A48" s="28"/>
      <c r="B48" s="72">
        <f>'Wksht YR1'!A49</f>
        <v>0</v>
      </c>
      <c r="C48" s="33"/>
      <c r="D48" s="33"/>
      <c r="E48" s="33"/>
      <c r="F48" s="33"/>
      <c r="G48" s="70"/>
      <c r="H48" s="303">
        <f>'Wksht YR3'!I49</f>
        <v>0</v>
      </c>
    </row>
    <row r="49" spans="1:8">
      <c r="A49" s="28"/>
      <c r="B49" s="72">
        <f>'Wksht YR1'!A50</f>
        <v>0</v>
      </c>
      <c r="C49" s="33"/>
      <c r="D49" s="33"/>
      <c r="E49" s="33"/>
      <c r="F49" s="33"/>
      <c r="G49" s="70"/>
      <c r="H49" s="303">
        <f>'Wksht YR3'!I50</f>
        <v>0</v>
      </c>
    </row>
    <row r="50" spans="1:8">
      <c r="A50" s="28"/>
      <c r="B50" s="72" t="s">
        <v>78</v>
      </c>
      <c r="C50" s="33"/>
      <c r="D50" s="33"/>
      <c r="E50" s="33"/>
      <c r="F50" s="33"/>
      <c r="G50" s="70">
        <f>G46+G47+G48+G49</f>
        <v>0</v>
      </c>
      <c r="H50" s="303">
        <f>SUM(H46:H49)</f>
        <v>0</v>
      </c>
    </row>
    <row r="51" spans="1:8">
      <c r="A51" s="56"/>
      <c r="B51" s="57" t="s">
        <v>79</v>
      </c>
      <c r="C51" s="58"/>
      <c r="D51" s="58"/>
      <c r="E51" s="58"/>
      <c r="F51" s="58"/>
      <c r="G51" s="59">
        <f>SUM(G40:G49)</f>
        <v>0</v>
      </c>
      <c r="H51" s="299">
        <f>SUM(H40:H49)</f>
        <v>0</v>
      </c>
    </row>
    <row r="52" spans="1:8">
      <c r="A52" s="75"/>
      <c r="B52" s="76"/>
      <c r="C52" s="77"/>
      <c r="D52" s="77"/>
      <c r="E52" s="77"/>
      <c r="F52" s="77"/>
      <c r="G52" s="78"/>
      <c r="H52" s="306"/>
    </row>
    <row r="53" spans="1:8">
      <c r="A53" s="56"/>
      <c r="B53" s="57"/>
      <c r="C53" s="58"/>
      <c r="D53" s="58"/>
      <c r="E53" s="58"/>
      <c r="F53" s="58"/>
      <c r="G53" s="59"/>
      <c r="H53" s="299"/>
    </row>
    <row r="54" spans="1:8">
      <c r="A54" s="62" t="s">
        <v>38</v>
      </c>
      <c r="B54" s="57"/>
      <c r="C54" s="58" t="s">
        <v>39</v>
      </c>
      <c r="D54" s="58"/>
      <c r="E54" s="58"/>
      <c r="F54" s="58"/>
      <c r="G54" s="79">
        <f>G26+G28+G30+G35+G37+G51-G50</f>
        <v>0</v>
      </c>
      <c r="H54" s="307">
        <f>H26+H28+H30+H35+H37+H51-H50</f>
        <v>0</v>
      </c>
    </row>
    <row r="55" spans="1:8">
      <c r="A55" s="15" t="s">
        <v>40</v>
      </c>
      <c r="B55" s="60"/>
      <c r="C55" s="80" t="s">
        <v>41</v>
      </c>
      <c r="D55" s="81" t="s">
        <v>42</v>
      </c>
      <c r="E55" s="81" t="s">
        <v>0</v>
      </c>
      <c r="F55" s="81"/>
      <c r="G55" s="82"/>
      <c r="H55" s="305"/>
    </row>
    <row r="56" spans="1:8">
      <c r="A56" s="83"/>
      <c r="B56" s="51" t="s">
        <v>43</v>
      </c>
      <c r="C56" s="84">
        <v>0.47</v>
      </c>
      <c r="D56" s="104"/>
      <c r="E56" s="85" t="s">
        <v>44</v>
      </c>
      <c r="F56" s="105"/>
      <c r="G56" s="82">
        <f>'Wksht YR3'!F41</f>
        <v>0</v>
      </c>
      <c r="H56" s="305">
        <f>'Wksht YR3'!I41</f>
        <v>0</v>
      </c>
    </row>
    <row r="57" spans="1:8">
      <c r="A57" s="83"/>
      <c r="B57" s="86" t="s">
        <v>89</v>
      </c>
      <c r="C57" s="84">
        <v>0.35</v>
      </c>
      <c r="D57" s="104"/>
      <c r="E57" s="87" t="s">
        <v>44</v>
      </c>
      <c r="F57" s="105"/>
      <c r="G57" s="82">
        <f>'Wksht YR1'!F42+'Wksht YR2'!F42+'Wksht YR3'!F42</f>
        <v>0</v>
      </c>
      <c r="H57" s="305">
        <f>'Wksht YR1'!I42+'Wksht YR2'!I42+'Wksht YR3'!I42</f>
        <v>0</v>
      </c>
    </row>
    <row r="58" spans="1:8" ht="13.5" thickBot="1">
      <c r="A58" s="56"/>
      <c r="B58" s="57" t="s">
        <v>0</v>
      </c>
      <c r="C58" s="332" t="s">
        <v>45</v>
      </c>
      <c r="D58" s="333"/>
      <c r="E58" s="88"/>
      <c r="F58" s="106"/>
      <c r="G58" s="107">
        <f>SUM(G56:G57)</f>
        <v>0</v>
      </c>
      <c r="H58" s="308">
        <f>SUM(H56:H57)</f>
        <v>0</v>
      </c>
    </row>
    <row r="59" spans="1:8">
      <c r="A59" s="89" t="s">
        <v>46</v>
      </c>
      <c r="B59" s="90"/>
      <c r="C59" s="91"/>
      <c r="D59" s="91"/>
      <c r="E59" s="91"/>
      <c r="F59" s="91"/>
      <c r="G59" s="92">
        <f>SUM(G58+G54+G50)</f>
        <v>0</v>
      </c>
      <c r="H59" s="309">
        <f>SUM(H58+H54+H50)</f>
        <v>0</v>
      </c>
    </row>
  </sheetData>
  <mergeCells count="8">
    <mergeCell ref="G8:H8"/>
    <mergeCell ref="C58:D58"/>
    <mergeCell ref="G1:H1"/>
    <mergeCell ref="G2:H2"/>
    <mergeCell ref="A3:F3"/>
    <mergeCell ref="G3:H3"/>
    <mergeCell ref="G6:H6"/>
    <mergeCell ref="A7:E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55"/>
  <sheetViews>
    <sheetView topLeftCell="A19" workbookViewId="0">
      <selection activeCell="A50" sqref="A50"/>
    </sheetView>
  </sheetViews>
  <sheetFormatPr defaultColWidth="9.140625" defaultRowHeight="12.75"/>
  <cols>
    <col min="1" max="1" width="35.28515625" style="108" customWidth="1"/>
    <col min="2" max="2" width="8.85546875" style="108" bestFit="1" customWidth="1"/>
    <col min="3" max="3" width="6" style="108" customWidth="1"/>
    <col min="4" max="4" width="5.7109375" style="108" customWidth="1"/>
    <col min="5" max="5" width="6.5703125" style="108" customWidth="1"/>
    <col min="6" max="6" width="11" style="108" customWidth="1"/>
    <col min="7" max="7" width="6.7109375" style="108" customWidth="1"/>
    <col min="8" max="8" width="5.5703125" style="108" customWidth="1"/>
    <col min="9" max="9" width="13.7109375" style="108" customWidth="1"/>
    <col min="10" max="10" width="10.140625" style="108" customWidth="1"/>
    <col min="11" max="11" width="7" style="108" customWidth="1"/>
    <col min="12" max="12" width="10.140625" style="108" customWidth="1"/>
    <col min="13" max="13" width="12.140625" style="108" customWidth="1"/>
    <col min="14" max="14" width="11.28515625" style="108" bestFit="1" customWidth="1"/>
    <col min="15" max="16384" width="9.140625" style="108"/>
  </cols>
  <sheetData>
    <row r="1" spans="1:12" ht="15.75" thickBot="1">
      <c r="A1" s="294" t="s">
        <v>87</v>
      </c>
    </row>
    <row r="2" spans="1:12" ht="18.75" thickTop="1">
      <c r="A2" s="240" t="s">
        <v>47</v>
      </c>
      <c r="B2" s="241"/>
      <c r="C2" s="241"/>
      <c r="D2" s="242"/>
      <c r="E2" s="241"/>
      <c r="F2" s="241"/>
      <c r="G2" s="241"/>
      <c r="H2" s="241"/>
      <c r="I2" s="243"/>
    </row>
    <row r="3" spans="1:12">
      <c r="A3" s="343" t="s">
        <v>90</v>
      </c>
      <c r="B3" s="344"/>
      <c r="C3" s="344"/>
      <c r="D3" s="344"/>
      <c r="E3" s="344"/>
      <c r="F3" s="244"/>
      <c r="G3" s="245"/>
      <c r="H3" s="246"/>
      <c r="I3" s="247"/>
    </row>
    <row r="4" spans="1:12">
      <c r="A4" s="345"/>
      <c r="B4" s="346"/>
      <c r="C4" s="346"/>
      <c r="D4" s="346"/>
      <c r="E4" s="346"/>
      <c r="F4" s="349"/>
      <c r="G4" s="349"/>
      <c r="H4" s="349"/>
      <c r="I4" s="350"/>
    </row>
    <row r="5" spans="1:12" ht="13.5" thickBot="1">
      <c r="A5" s="347"/>
      <c r="B5" s="348"/>
      <c r="C5" s="348"/>
      <c r="D5" s="348"/>
      <c r="E5" s="348"/>
      <c r="F5" s="248"/>
      <c r="G5" s="245"/>
      <c r="H5" s="246"/>
      <c r="I5" s="247" t="s">
        <v>92</v>
      </c>
    </row>
    <row r="6" spans="1:12" ht="13.5" thickTop="1">
      <c r="A6" s="249" t="s">
        <v>48</v>
      </c>
      <c r="B6" s="250" t="s">
        <v>49</v>
      </c>
      <c r="C6" s="251" t="s">
        <v>50</v>
      </c>
      <c r="D6" s="269" t="s">
        <v>51</v>
      </c>
      <c r="E6" s="283" t="s">
        <v>51</v>
      </c>
      <c r="F6" s="273"/>
      <c r="G6" s="274" t="s">
        <v>52</v>
      </c>
      <c r="H6" s="284" t="s">
        <v>52</v>
      </c>
      <c r="I6" s="278"/>
      <c r="L6" s="109"/>
    </row>
    <row r="7" spans="1:12">
      <c r="A7" s="252" t="s">
        <v>53</v>
      </c>
      <c r="B7" s="253" t="s">
        <v>54</v>
      </c>
      <c r="C7" s="254" t="s">
        <v>41</v>
      </c>
      <c r="D7" s="270" t="s">
        <v>55</v>
      </c>
      <c r="E7" s="285" t="s">
        <v>56</v>
      </c>
      <c r="F7" s="275" t="s">
        <v>57</v>
      </c>
      <c r="G7" s="276" t="s">
        <v>55</v>
      </c>
      <c r="H7" s="286" t="s">
        <v>56</v>
      </c>
      <c r="I7" s="279" t="s">
        <v>58</v>
      </c>
    </row>
    <row r="8" spans="1:12">
      <c r="A8" s="263"/>
      <c r="B8" s="264"/>
      <c r="C8" s="265"/>
      <c r="D8" s="271">
        <f>E8/12</f>
        <v>0</v>
      </c>
      <c r="E8" s="272"/>
      <c r="F8" s="277">
        <f>ROUND(B8*E8,0)</f>
        <v>0</v>
      </c>
      <c r="G8" s="271">
        <f>H8/12</f>
        <v>0</v>
      </c>
      <c r="H8" s="281"/>
      <c r="I8" s="280">
        <f t="shared" ref="I8" si="0">ROUND(B8*H8,0)</f>
        <v>0</v>
      </c>
    </row>
    <row r="9" spans="1:12">
      <c r="A9" s="266"/>
      <c r="B9" s="264"/>
      <c r="C9" s="265"/>
      <c r="D9" s="271">
        <f>E9/12</f>
        <v>0</v>
      </c>
      <c r="E9" s="272"/>
      <c r="F9" s="277">
        <f>ROUND(B9*E9,0)</f>
        <v>0</v>
      </c>
      <c r="G9" s="271">
        <f t="shared" ref="G9:G15" si="1">H9/12</f>
        <v>0</v>
      </c>
      <c r="H9" s="282"/>
      <c r="I9" s="280">
        <f t="shared" ref="I9:I15" si="2">ROUND(B9*H9,0)</f>
        <v>0</v>
      </c>
    </row>
    <row r="10" spans="1:12">
      <c r="A10" s="310"/>
      <c r="B10" s="264"/>
      <c r="C10" s="265"/>
      <c r="D10" s="271">
        <f>E10/12</f>
        <v>0</v>
      </c>
      <c r="E10" s="272"/>
      <c r="F10" s="277">
        <f>ROUND(B10*E10,0)</f>
        <v>0</v>
      </c>
      <c r="G10" s="271">
        <f t="shared" si="1"/>
        <v>0</v>
      </c>
      <c r="H10" s="282"/>
      <c r="I10" s="280">
        <f t="shared" si="2"/>
        <v>0</v>
      </c>
    </row>
    <row r="11" spans="1:12">
      <c r="A11" s="263"/>
      <c r="B11" s="268"/>
      <c r="C11" s="265"/>
      <c r="D11" s="271">
        <f t="shared" ref="D11" si="3">E11/12</f>
        <v>0</v>
      </c>
      <c r="E11" s="272"/>
      <c r="F11" s="277">
        <f t="shared" ref="F11:F12" si="4">ROUND(B11*E11,0)</f>
        <v>0</v>
      </c>
      <c r="G11" s="271"/>
      <c r="H11" s="282"/>
      <c r="I11" s="280">
        <f t="shared" si="2"/>
        <v>0</v>
      </c>
    </row>
    <row r="12" spans="1:12">
      <c r="A12" s="263"/>
      <c r="B12" s="268"/>
      <c r="C12" s="265"/>
      <c r="D12" s="271">
        <f t="shared" ref="D12" si="5">E12/12</f>
        <v>0</v>
      </c>
      <c r="E12" s="272"/>
      <c r="F12" s="277">
        <f t="shared" si="4"/>
        <v>0</v>
      </c>
      <c r="G12" s="271">
        <f t="shared" si="1"/>
        <v>0</v>
      </c>
      <c r="H12" s="282"/>
      <c r="I12" s="280">
        <f t="shared" si="2"/>
        <v>0</v>
      </c>
    </row>
    <row r="13" spans="1:12">
      <c r="A13" s="263"/>
      <c r="B13" s="264"/>
      <c r="C13" s="265"/>
      <c r="D13" s="271">
        <f>E13/12</f>
        <v>0</v>
      </c>
      <c r="E13" s="272"/>
      <c r="F13" s="277">
        <f>ROUND(B13*E13,0)</f>
        <v>0</v>
      </c>
      <c r="G13" s="271">
        <f t="shared" si="1"/>
        <v>0</v>
      </c>
      <c r="H13" s="282"/>
      <c r="I13" s="280">
        <f t="shared" si="2"/>
        <v>0</v>
      </c>
    </row>
    <row r="14" spans="1:12">
      <c r="A14" s="263"/>
      <c r="B14" s="264"/>
      <c r="C14" s="265"/>
      <c r="D14" s="271">
        <f>E14/12</f>
        <v>0</v>
      </c>
      <c r="E14" s="272"/>
      <c r="F14" s="277">
        <f>ROUND(B14*E14,0)</f>
        <v>0</v>
      </c>
      <c r="G14" s="271">
        <f t="shared" ref="G14" si="6">H14/12</f>
        <v>0</v>
      </c>
      <c r="H14" s="282"/>
      <c r="I14" s="280">
        <f t="shared" ref="I14" si="7">ROUND(B14*H14,0)</f>
        <v>0</v>
      </c>
    </row>
    <row r="15" spans="1:12">
      <c r="A15" s="263"/>
      <c r="B15" s="264"/>
      <c r="C15" s="265"/>
      <c r="D15" s="271">
        <f>E15/12</f>
        <v>0</v>
      </c>
      <c r="E15" s="272"/>
      <c r="F15" s="277"/>
      <c r="G15" s="271">
        <f t="shared" si="1"/>
        <v>0</v>
      </c>
      <c r="H15" s="282"/>
      <c r="I15" s="280">
        <f t="shared" si="2"/>
        <v>0</v>
      </c>
    </row>
    <row r="16" spans="1:12">
      <c r="A16" s="170" t="s">
        <v>59</v>
      </c>
      <c r="B16" s="171"/>
      <c r="C16" s="152"/>
      <c r="D16" s="171"/>
      <c r="E16" s="172"/>
      <c r="F16" s="151">
        <f>SUM(F8:F15)</f>
        <v>0</v>
      </c>
      <c r="G16" s="173"/>
      <c r="H16" s="174"/>
      <c r="I16" s="175">
        <f>SUM(I8:I15)</f>
        <v>0</v>
      </c>
    </row>
    <row r="17" spans="1:12">
      <c r="A17" s="207"/>
      <c r="B17" s="208"/>
      <c r="C17" s="208"/>
      <c r="D17" s="208"/>
      <c r="E17" s="209"/>
      <c r="F17" s="210"/>
      <c r="G17" s="211"/>
      <c r="H17" s="208"/>
      <c r="I17" s="212"/>
      <c r="L17" s="111"/>
    </row>
    <row r="18" spans="1:12">
      <c r="A18" s="176" t="s">
        <v>60</v>
      </c>
      <c r="B18" s="177"/>
      <c r="C18" s="178"/>
      <c r="D18" s="177"/>
      <c r="E18" s="179"/>
      <c r="F18" s="151">
        <f>ROUND(F15*C15+F14*C14+F8*C8+F9*C9+F10*C10+F11*C11+F12*C12+F13*C13,0)</f>
        <v>0</v>
      </c>
      <c r="G18" s="180"/>
      <c r="H18" s="181"/>
      <c r="I18" s="175">
        <f>ROUND(I11*C11+I12*C12+I8*C8+I9*C9+I10*C10+I13*C13+I15*C15,0)</f>
        <v>0</v>
      </c>
    </row>
    <row r="19" spans="1:12">
      <c r="A19" s="213"/>
      <c r="B19" s="214"/>
      <c r="C19" s="214"/>
      <c r="D19" s="214"/>
      <c r="E19" s="209"/>
      <c r="F19" s="210"/>
      <c r="G19" s="215"/>
      <c r="H19" s="216"/>
      <c r="I19" s="212"/>
      <c r="L19" s="112"/>
    </row>
    <row r="20" spans="1:12">
      <c r="A20" s="176" t="s">
        <v>71</v>
      </c>
      <c r="B20" s="177"/>
      <c r="C20" s="178"/>
      <c r="D20" s="177"/>
      <c r="E20" s="179"/>
      <c r="F20" s="287">
        <v>0</v>
      </c>
      <c r="G20" s="180"/>
      <c r="H20" s="181"/>
      <c r="I20" s="288">
        <v>0</v>
      </c>
    </row>
    <row r="21" spans="1:12">
      <c r="A21" s="213"/>
      <c r="B21" s="214"/>
      <c r="C21" s="214"/>
      <c r="D21" s="214"/>
      <c r="E21" s="217"/>
      <c r="F21" s="210"/>
      <c r="G21" s="218"/>
      <c r="H21" s="219"/>
      <c r="I21" s="212"/>
    </row>
    <row r="22" spans="1:12">
      <c r="A22" s="157" t="s">
        <v>70</v>
      </c>
      <c r="B22" s="152"/>
      <c r="C22" s="152"/>
      <c r="D22" s="152"/>
      <c r="E22" s="153"/>
      <c r="F22" s="287"/>
      <c r="G22" s="183"/>
      <c r="H22" s="184"/>
      <c r="I22" s="288"/>
    </row>
    <row r="23" spans="1:12">
      <c r="A23" s="262" t="s">
        <v>61</v>
      </c>
      <c r="B23" s="214"/>
      <c r="C23" s="220"/>
      <c r="D23" s="214"/>
      <c r="E23" s="221"/>
      <c r="F23" s="222"/>
      <c r="G23" s="223"/>
      <c r="H23" s="224"/>
      <c r="I23" s="225"/>
    </row>
    <row r="24" spans="1:12">
      <c r="A24" s="159" t="s">
        <v>63</v>
      </c>
      <c r="B24" s="110"/>
      <c r="C24" s="114"/>
      <c r="D24" s="114"/>
      <c r="E24" s="114" t="s">
        <v>62</v>
      </c>
      <c r="F24" s="116"/>
      <c r="G24" s="138"/>
      <c r="H24" s="139"/>
      <c r="I24" s="158">
        <v>0</v>
      </c>
      <c r="L24" s="117"/>
    </row>
    <row r="25" spans="1:12">
      <c r="A25" s="159"/>
      <c r="B25" s="154"/>
      <c r="C25" s="115"/>
      <c r="D25" s="115"/>
      <c r="E25" s="115" t="s">
        <v>64</v>
      </c>
      <c r="F25" s="120"/>
      <c r="G25" s="155"/>
      <c r="H25" s="156"/>
      <c r="I25" s="160">
        <v>0</v>
      </c>
      <c r="L25" s="117"/>
    </row>
    <row r="26" spans="1:12">
      <c r="A26" s="161" t="s">
        <v>65</v>
      </c>
      <c r="B26" s="118"/>
      <c r="C26" s="121"/>
      <c r="D26" s="121"/>
      <c r="E26" s="121" t="s">
        <v>66</v>
      </c>
      <c r="F26" s="120">
        <v>0</v>
      </c>
      <c r="G26" s="138"/>
      <c r="H26" s="139"/>
      <c r="I26" s="160">
        <v>0</v>
      </c>
      <c r="L26" s="117"/>
    </row>
    <row r="27" spans="1:12">
      <c r="A27" s="162"/>
      <c r="B27" s="118"/>
      <c r="C27" s="121"/>
      <c r="D27" s="121"/>
      <c r="E27" s="121" t="s">
        <v>67</v>
      </c>
      <c r="F27" s="116">
        <f>D27+D26</f>
        <v>0</v>
      </c>
      <c r="G27" s="138"/>
      <c r="H27" s="139"/>
      <c r="I27" s="158">
        <v>0</v>
      </c>
      <c r="L27" s="117"/>
    </row>
    <row r="28" spans="1:12">
      <c r="A28" s="170" t="s">
        <v>72</v>
      </c>
      <c r="B28" s="152"/>
      <c r="C28" s="152"/>
      <c r="D28" s="152"/>
      <c r="E28" s="150"/>
      <c r="F28" s="151">
        <f>SUM(F24:F27)</f>
        <v>0</v>
      </c>
      <c r="G28" s="185"/>
      <c r="H28" s="186"/>
      <c r="I28" s="175">
        <f>SUM(I24:I27)</f>
        <v>0</v>
      </c>
      <c r="L28" s="117"/>
    </row>
    <row r="29" spans="1:12">
      <c r="A29" s="207"/>
      <c r="B29" s="208"/>
      <c r="C29" s="208"/>
      <c r="D29" s="208"/>
      <c r="E29" s="226"/>
      <c r="F29" s="210"/>
      <c r="G29" s="227"/>
      <c r="H29" s="228"/>
      <c r="I29" s="212"/>
      <c r="L29" s="117"/>
    </row>
    <row r="30" spans="1:12">
      <c r="A30" s="176" t="s">
        <v>73</v>
      </c>
      <c r="B30" s="178"/>
      <c r="C30" s="178"/>
      <c r="D30" s="178"/>
      <c r="E30" s="187"/>
      <c r="F30" s="151"/>
      <c r="G30" s="183"/>
      <c r="H30" s="184"/>
      <c r="I30" s="182">
        <v>0</v>
      </c>
      <c r="L30" s="117"/>
    </row>
    <row r="31" spans="1:12">
      <c r="A31" s="261" t="s">
        <v>68</v>
      </c>
      <c r="B31" s="214"/>
      <c r="C31" s="214"/>
      <c r="D31" s="214"/>
      <c r="E31" s="217"/>
      <c r="F31" s="210"/>
      <c r="G31" s="229"/>
      <c r="H31" s="224"/>
      <c r="I31" s="212"/>
    </row>
    <row r="32" spans="1:12">
      <c r="A32" s="295">
        <v>1</v>
      </c>
      <c r="B32" s="118"/>
      <c r="C32" s="119"/>
      <c r="D32" s="119"/>
      <c r="E32" s="113"/>
      <c r="F32" s="120">
        <v>0</v>
      </c>
      <c r="G32" s="140"/>
      <c r="H32" s="139"/>
      <c r="I32" s="163">
        <v>0</v>
      </c>
    </row>
    <row r="33" spans="1:14">
      <c r="A33" s="164">
        <v>2</v>
      </c>
      <c r="B33" s="118"/>
      <c r="C33" s="119"/>
      <c r="D33" s="119"/>
      <c r="E33" s="113"/>
      <c r="F33" s="120">
        <v>0</v>
      </c>
      <c r="G33" s="141"/>
      <c r="H33" s="139"/>
      <c r="I33" s="163">
        <v>0</v>
      </c>
    </row>
    <row r="34" spans="1:14">
      <c r="A34" s="164">
        <v>3</v>
      </c>
      <c r="B34" s="118"/>
      <c r="C34" s="119"/>
      <c r="D34" s="119"/>
      <c r="E34" s="113"/>
      <c r="F34" s="120">
        <v>0</v>
      </c>
      <c r="G34" s="141"/>
      <c r="H34" s="139"/>
      <c r="I34" s="163">
        <v>0</v>
      </c>
    </row>
    <row r="35" spans="1:14">
      <c r="A35" s="164">
        <v>4</v>
      </c>
      <c r="B35" s="118"/>
      <c r="C35" s="119"/>
      <c r="D35" s="119"/>
      <c r="E35" s="113"/>
      <c r="F35" s="120">
        <v>0</v>
      </c>
      <c r="G35" s="141"/>
      <c r="H35" s="139"/>
      <c r="I35" s="163">
        <v>0</v>
      </c>
    </row>
    <row r="36" spans="1:14">
      <c r="A36" s="164">
        <v>5</v>
      </c>
      <c r="B36" s="118"/>
      <c r="C36" s="110"/>
      <c r="D36" s="110"/>
      <c r="E36" s="122"/>
      <c r="F36" s="120">
        <v>0</v>
      </c>
      <c r="G36" s="142"/>
      <c r="H36" s="143"/>
      <c r="I36" s="163"/>
    </row>
    <row r="37" spans="1:14" ht="13.5" thickBot="1">
      <c r="A37" s="188" t="s">
        <v>74</v>
      </c>
      <c r="B37" s="189"/>
      <c r="C37" s="190"/>
      <c r="D37" s="189"/>
      <c r="E37" s="191"/>
      <c r="F37" s="151">
        <f>SUM(F32:F36)</f>
        <v>0</v>
      </c>
      <c r="G37" s="192"/>
      <c r="H37" s="193"/>
      <c r="I37" s="175">
        <f>SUM(I32:I36)</f>
        <v>0</v>
      </c>
    </row>
    <row r="38" spans="1:14" ht="13.5" thickTop="1">
      <c r="A38" s="207"/>
      <c r="B38" s="208"/>
      <c r="C38" s="208"/>
      <c r="D38" s="208"/>
      <c r="E38" s="226"/>
      <c r="F38" s="210"/>
      <c r="G38" s="230"/>
      <c r="H38" s="231"/>
      <c r="I38" s="212"/>
      <c r="M38" s="123"/>
    </row>
    <row r="39" spans="1:14">
      <c r="A39" s="194" t="s">
        <v>75</v>
      </c>
      <c r="B39" s="178"/>
      <c r="C39" s="178"/>
      <c r="D39" s="178"/>
      <c r="E39" s="187"/>
      <c r="F39" s="195">
        <f>ROUND(F37+F30+F28+F22+F18+F16+F20,0)</f>
        <v>0</v>
      </c>
      <c r="G39" s="196"/>
      <c r="H39" s="197"/>
      <c r="I39" s="198">
        <f>ROUND(I37+I30+I28+I22+I18+I16,0)</f>
        <v>0</v>
      </c>
      <c r="K39" s="124"/>
    </row>
    <row r="40" spans="1:14">
      <c r="A40" s="261" t="s">
        <v>84</v>
      </c>
      <c r="B40" s="214"/>
      <c r="C40" s="214"/>
      <c r="D40" s="214"/>
      <c r="E40" s="217"/>
      <c r="F40" s="210"/>
      <c r="G40" s="230"/>
      <c r="H40" s="231"/>
      <c r="I40" s="212"/>
    </row>
    <row r="41" spans="1:14">
      <c r="A41" s="289" t="s">
        <v>85</v>
      </c>
      <c r="B41" s="199">
        <v>0.47</v>
      </c>
      <c r="C41" s="292" t="s">
        <v>76</v>
      </c>
      <c r="D41" s="152"/>
      <c r="E41" s="153"/>
      <c r="F41" s="116">
        <f>F39*B41</f>
        <v>0</v>
      </c>
      <c r="G41" s="144"/>
      <c r="H41" s="145"/>
      <c r="I41" s="165">
        <f>I39*B41</f>
        <v>0</v>
      </c>
      <c r="M41" s="125"/>
      <c r="N41" s="125"/>
    </row>
    <row r="42" spans="1:14">
      <c r="A42" s="296" t="s">
        <v>88</v>
      </c>
      <c r="B42" s="199"/>
      <c r="C42" s="293" t="s">
        <v>76</v>
      </c>
      <c r="D42" s="152"/>
      <c r="E42" s="153"/>
      <c r="F42" s="116">
        <f>F39*B42</f>
        <v>0</v>
      </c>
      <c r="G42" s="146"/>
      <c r="H42" s="147"/>
      <c r="I42" s="165">
        <f>I39*B42</f>
        <v>0</v>
      </c>
      <c r="M42" s="125"/>
      <c r="N42" s="125"/>
    </row>
    <row r="43" spans="1:14">
      <c r="A43" s="290" t="s">
        <v>86</v>
      </c>
      <c r="B43" s="291"/>
      <c r="C43" s="293" t="s">
        <v>76</v>
      </c>
      <c r="D43" s="152"/>
      <c r="E43" s="153"/>
      <c r="F43" s="116"/>
      <c r="G43" s="146"/>
      <c r="H43" s="147"/>
      <c r="I43" s="165"/>
      <c r="M43" s="125"/>
      <c r="N43" s="125"/>
    </row>
    <row r="44" spans="1:14">
      <c r="A44" s="170" t="s">
        <v>81</v>
      </c>
      <c r="B44" s="152"/>
      <c r="C44" s="152"/>
      <c r="D44" s="152"/>
      <c r="E44" s="153"/>
      <c r="F44" s="151">
        <f>ROUND(F42+F41,0)</f>
        <v>0</v>
      </c>
      <c r="G44" s="200"/>
      <c r="H44" s="197"/>
      <c r="I44" s="175">
        <f>ROUND(I42+I41,0)</f>
        <v>0</v>
      </c>
      <c r="M44" s="125"/>
      <c r="N44" s="125"/>
    </row>
    <row r="45" spans="1:14">
      <c r="A45" s="232"/>
      <c r="B45" s="208"/>
      <c r="C45" s="208"/>
      <c r="D45" s="208"/>
      <c r="E45" s="209"/>
      <c r="F45" s="210"/>
      <c r="G45" s="230"/>
      <c r="H45" s="231"/>
      <c r="I45" s="212"/>
    </row>
    <row r="46" spans="1:14">
      <c r="A46" s="260" t="s">
        <v>69</v>
      </c>
      <c r="B46" s="256"/>
      <c r="C46" s="256"/>
      <c r="D46" s="256"/>
      <c r="E46" s="257"/>
      <c r="F46" s="210"/>
      <c r="G46" s="258"/>
      <c r="H46" s="259"/>
      <c r="I46" s="212"/>
    </row>
    <row r="47" spans="1:14">
      <c r="A47" s="166" t="s">
        <v>80</v>
      </c>
      <c r="B47" s="126"/>
      <c r="C47" s="126"/>
      <c r="D47" s="255"/>
      <c r="E47" s="127"/>
      <c r="F47" s="128">
        <v>0</v>
      </c>
      <c r="G47" s="148"/>
      <c r="H47" s="137"/>
      <c r="I47" s="167"/>
    </row>
    <row r="48" spans="1:14">
      <c r="A48" s="168"/>
      <c r="B48" s="129"/>
      <c r="C48" s="129"/>
      <c r="D48" s="130"/>
      <c r="E48" s="131"/>
      <c r="F48" s="120">
        <v>0</v>
      </c>
      <c r="G48" s="141"/>
      <c r="H48" s="139"/>
      <c r="I48" s="163"/>
    </row>
    <row r="49" spans="1:12">
      <c r="A49" s="168"/>
      <c r="B49" s="126"/>
      <c r="C49" s="126"/>
      <c r="D49" s="126"/>
      <c r="E49" s="127"/>
      <c r="F49" s="128"/>
      <c r="G49" s="141"/>
      <c r="H49" s="139"/>
      <c r="I49" s="167"/>
    </row>
    <row r="50" spans="1:12">
      <c r="A50" s="169"/>
      <c r="B50" s="129"/>
      <c r="C50" s="129"/>
      <c r="D50" s="129"/>
      <c r="E50" s="132"/>
      <c r="F50" s="136"/>
      <c r="G50" s="148"/>
      <c r="H50" s="137"/>
      <c r="I50" s="163"/>
    </row>
    <row r="51" spans="1:12" ht="13.5" thickBot="1">
      <c r="A51" s="201" t="s">
        <v>82</v>
      </c>
      <c r="B51" s="149"/>
      <c r="C51" s="149"/>
      <c r="D51" s="149"/>
      <c r="E51" s="150"/>
      <c r="F51" s="151">
        <f>SUM(F47:F50)</f>
        <v>0</v>
      </c>
      <c r="G51" s="200"/>
      <c r="H51" s="197"/>
      <c r="I51" s="175">
        <f>SUM(I47:I50)</f>
        <v>0</v>
      </c>
    </row>
    <row r="52" spans="1:12" ht="13.5" thickTop="1">
      <c r="A52" s="237"/>
      <c r="B52" s="238"/>
      <c r="C52" s="238"/>
      <c r="D52" s="238"/>
      <c r="E52" s="239"/>
      <c r="F52" s="210"/>
      <c r="G52" s="233"/>
      <c r="H52" s="234"/>
      <c r="I52" s="212"/>
    </row>
    <row r="53" spans="1:12" ht="13.5" thickBot="1">
      <c r="A53" s="202" t="s">
        <v>83</v>
      </c>
      <c r="B53" s="203"/>
      <c r="C53" s="203"/>
      <c r="D53" s="203"/>
      <c r="E53" s="204"/>
      <c r="F53" s="235">
        <f>ROUND(F51+F44+F39,0)</f>
        <v>0</v>
      </c>
      <c r="G53" s="205"/>
      <c r="H53" s="206"/>
      <c r="I53" s="236">
        <f>ROUND(I51+I46+I44+I39,0)</f>
        <v>0</v>
      </c>
      <c r="J53" s="111">
        <f>I53*2</f>
        <v>0</v>
      </c>
      <c r="L53" s="133"/>
    </row>
    <row r="54" spans="1:12" ht="13.5" thickTop="1">
      <c r="I54" s="111"/>
    </row>
    <row r="55" spans="1:12">
      <c r="D55" s="134"/>
      <c r="F55" s="135"/>
      <c r="I55" s="111"/>
    </row>
  </sheetData>
  <mergeCells count="3">
    <mergeCell ref="A3:E3"/>
    <mergeCell ref="A4:E5"/>
    <mergeCell ref="F4:I4"/>
  </mergeCells>
  <printOptions horizontalCentered="1"/>
  <pageMargins left="0.5" right="0.5" top="0.5" bottom="0" header="0.5" footer="0.5"/>
  <pageSetup scale="97" orientation="portrait" horizontalDpi="1200" verticalDpi="1200" r:id="rId1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opLeftCell="A22" workbookViewId="0">
      <selection activeCell="A50" sqref="A50"/>
    </sheetView>
  </sheetViews>
  <sheetFormatPr defaultColWidth="9.140625" defaultRowHeight="12.75"/>
  <cols>
    <col min="1" max="1" width="35.28515625" style="108" customWidth="1"/>
    <col min="2" max="2" width="11.5703125" style="108" customWidth="1"/>
    <col min="3" max="3" width="6" style="108" customWidth="1"/>
    <col min="4" max="4" width="5.7109375" style="108" customWidth="1"/>
    <col min="5" max="5" width="6.5703125" style="108" customWidth="1"/>
    <col min="6" max="6" width="11" style="108" customWidth="1"/>
    <col min="7" max="7" width="6.7109375" style="108" customWidth="1"/>
    <col min="8" max="8" width="5.5703125" style="108" customWidth="1"/>
    <col min="9" max="9" width="13.7109375" style="108" customWidth="1"/>
    <col min="10" max="10" width="10.140625" style="108" customWidth="1"/>
    <col min="11" max="11" width="7" style="108" customWidth="1"/>
    <col min="12" max="12" width="10.140625" style="108" customWidth="1"/>
    <col min="13" max="13" width="12.140625" style="108" customWidth="1"/>
    <col min="14" max="14" width="11.28515625" style="108" bestFit="1" customWidth="1"/>
    <col min="15" max="16384" width="9.140625" style="108"/>
  </cols>
  <sheetData>
    <row r="1" spans="1:12" ht="15.75" thickBot="1">
      <c r="A1" s="294" t="s">
        <v>87</v>
      </c>
    </row>
    <row r="2" spans="1:12" ht="18.75" thickTop="1">
      <c r="A2" s="240" t="s">
        <v>47</v>
      </c>
      <c r="B2" s="241"/>
      <c r="C2" s="241"/>
      <c r="D2" s="242"/>
      <c r="E2" s="241"/>
      <c r="F2" s="241"/>
      <c r="G2" s="241"/>
      <c r="H2" s="241"/>
      <c r="I2" s="243"/>
    </row>
    <row r="3" spans="1:12">
      <c r="A3" s="343" t="s">
        <v>90</v>
      </c>
      <c r="B3" s="344"/>
      <c r="C3" s="344"/>
      <c r="D3" s="344"/>
      <c r="E3" s="344"/>
      <c r="F3" s="244"/>
      <c r="G3" s="245"/>
      <c r="H3" s="246"/>
      <c r="I3" s="247"/>
    </row>
    <row r="4" spans="1:12">
      <c r="A4" s="345"/>
      <c r="B4" s="346"/>
      <c r="C4" s="346"/>
      <c r="D4" s="346"/>
      <c r="E4" s="346"/>
      <c r="F4" s="349"/>
      <c r="G4" s="349"/>
      <c r="H4" s="349"/>
      <c r="I4" s="350"/>
    </row>
    <row r="5" spans="1:12" ht="13.5" thickBot="1">
      <c r="A5" s="347"/>
      <c r="B5" s="348"/>
      <c r="C5" s="348"/>
      <c r="D5" s="348"/>
      <c r="E5" s="348"/>
      <c r="F5" s="248"/>
      <c r="G5" s="245"/>
      <c r="H5" s="246"/>
      <c r="I5" s="247" t="s">
        <v>91</v>
      </c>
    </row>
    <row r="6" spans="1:12" ht="13.5" thickTop="1">
      <c r="A6" s="249" t="s">
        <v>48</v>
      </c>
      <c r="B6" s="250" t="s">
        <v>49</v>
      </c>
      <c r="C6" s="251" t="s">
        <v>50</v>
      </c>
      <c r="D6" s="269" t="s">
        <v>51</v>
      </c>
      <c r="E6" s="283" t="s">
        <v>51</v>
      </c>
      <c r="F6" s="273"/>
      <c r="G6" s="274" t="s">
        <v>52</v>
      </c>
      <c r="H6" s="284" t="s">
        <v>52</v>
      </c>
      <c r="I6" s="278"/>
      <c r="J6" s="108" t="s">
        <v>95</v>
      </c>
      <c r="L6" s="109"/>
    </row>
    <row r="7" spans="1:12">
      <c r="A7" s="252" t="s">
        <v>53</v>
      </c>
      <c r="B7" s="253" t="s">
        <v>54</v>
      </c>
      <c r="C7" s="254" t="s">
        <v>41</v>
      </c>
      <c r="D7" s="270" t="s">
        <v>55</v>
      </c>
      <c r="E7" s="285" t="s">
        <v>56</v>
      </c>
      <c r="F7" s="275" t="s">
        <v>57</v>
      </c>
      <c r="G7" s="276" t="s">
        <v>55</v>
      </c>
      <c r="H7" s="286" t="s">
        <v>56</v>
      </c>
      <c r="I7" s="279" t="s">
        <v>58</v>
      </c>
    </row>
    <row r="8" spans="1:12">
      <c r="A8" s="263"/>
      <c r="B8" s="313">
        <f>'Wksht YR1'!B8*1.03</f>
        <v>0</v>
      </c>
      <c r="C8" s="265"/>
      <c r="D8" s="271">
        <f>E8/12</f>
        <v>0</v>
      </c>
      <c r="E8" s="272"/>
      <c r="F8" s="277">
        <f>ROUND(B8*E8,0)</f>
        <v>0</v>
      </c>
      <c r="G8" s="271">
        <f>H8/12</f>
        <v>0</v>
      </c>
      <c r="H8" s="281"/>
      <c r="I8" s="280">
        <f t="shared" ref="I8:I14" si="0">ROUND(B8*H8,0)</f>
        <v>0</v>
      </c>
    </row>
    <row r="9" spans="1:12">
      <c r="A9" s="266"/>
      <c r="B9" s="313">
        <f>'Wksht YR1'!B9*1.03</f>
        <v>0</v>
      </c>
      <c r="C9" s="265"/>
      <c r="D9" s="271">
        <f>E9/12</f>
        <v>0</v>
      </c>
      <c r="E9" s="272"/>
      <c r="F9" s="277">
        <f>ROUND(B9*E9,0)</f>
        <v>0</v>
      </c>
      <c r="G9" s="271">
        <f t="shared" ref="G9:G14" si="1">H9/12</f>
        <v>0</v>
      </c>
      <c r="H9" s="282"/>
      <c r="I9" s="280">
        <f t="shared" si="0"/>
        <v>0</v>
      </c>
    </row>
    <row r="10" spans="1:12">
      <c r="A10" s="310"/>
      <c r="B10" s="313">
        <f>'Wksht YR1'!B10*1.03</f>
        <v>0</v>
      </c>
      <c r="C10" s="265"/>
      <c r="D10" s="271">
        <f>E10/12</f>
        <v>0</v>
      </c>
      <c r="E10" s="272"/>
      <c r="F10" s="277">
        <f>ROUND(B10*E10,0)</f>
        <v>0</v>
      </c>
      <c r="G10" s="271">
        <f t="shared" si="1"/>
        <v>0</v>
      </c>
      <c r="H10" s="282"/>
      <c r="I10" s="280">
        <f t="shared" si="0"/>
        <v>0</v>
      </c>
    </row>
    <row r="11" spans="1:12">
      <c r="A11" s="263"/>
      <c r="B11" s="313">
        <f>'Wksht YR1'!B11*1.03</f>
        <v>0</v>
      </c>
      <c r="C11" s="265"/>
      <c r="D11" s="271">
        <f t="shared" ref="D11" si="2">E11/12</f>
        <v>0</v>
      </c>
      <c r="E11" s="272"/>
      <c r="F11" s="277">
        <f t="shared" ref="F11:F12" si="3">ROUND(B11*E11,0)</f>
        <v>0</v>
      </c>
      <c r="G11" s="271">
        <f t="shared" si="1"/>
        <v>0</v>
      </c>
      <c r="H11" s="282"/>
      <c r="I11" s="280">
        <f t="shared" si="0"/>
        <v>0</v>
      </c>
    </row>
    <row r="12" spans="1:12">
      <c r="A12" s="263"/>
      <c r="B12" s="313">
        <f>'Wksht YR1'!B12*1.03</f>
        <v>0</v>
      </c>
      <c r="C12" s="265"/>
      <c r="D12" s="271">
        <f t="shared" ref="D12" si="4">E12/12</f>
        <v>0</v>
      </c>
      <c r="E12" s="272"/>
      <c r="F12" s="277">
        <f t="shared" si="3"/>
        <v>0</v>
      </c>
      <c r="G12" s="271">
        <f t="shared" si="1"/>
        <v>0</v>
      </c>
      <c r="H12" s="282"/>
      <c r="I12" s="280">
        <f t="shared" si="0"/>
        <v>0</v>
      </c>
    </row>
    <row r="13" spans="1:12">
      <c r="A13" s="263"/>
      <c r="B13" s="313">
        <f>'Wksht YR1'!B13*1.03</f>
        <v>0</v>
      </c>
      <c r="C13" s="265"/>
      <c r="D13" s="271">
        <f>E13/12</f>
        <v>0</v>
      </c>
      <c r="E13" s="272"/>
      <c r="F13" s="277">
        <f>ROUND(B13*E13,0)</f>
        <v>0</v>
      </c>
      <c r="G13" s="271">
        <f t="shared" si="1"/>
        <v>0</v>
      </c>
      <c r="H13" s="282"/>
      <c r="I13" s="280">
        <f t="shared" si="0"/>
        <v>0</v>
      </c>
    </row>
    <row r="14" spans="1:12">
      <c r="A14" s="263"/>
      <c r="B14" s="313">
        <f>'Wksht YR1'!B14*1.03</f>
        <v>0</v>
      </c>
      <c r="C14" s="265"/>
      <c r="D14" s="271">
        <f>E14/12</f>
        <v>0</v>
      </c>
      <c r="E14" s="272"/>
      <c r="F14" s="277">
        <f>ROUND(B14*E14,0)</f>
        <v>0</v>
      </c>
      <c r="G14" s="271">
        <f t="shared" si="1"/>
        <v>0</v>
      </c>
      <c r="H14" s="282"/>
      <c r="I14" s="280">
        <f t="shared" si="0"/>
        <v>0</v>
      </c>
    </row>
    <row r="15" spans="1:12">
      <c r="A15" s="263"/>
      <c r="B15" s="264"/>
      <c r="C15" s="265"/>
      <c r="D15" s="271"/>
      <c r="E15" s="272"/>
      <c r="F15" s="277"/>
      <c r="G15" s="271">
        <f t="shared" ref="G15" si="5">H15/12</f>
        <v>0</v>
      </c>
      <c r="H15" s="282"/>
      <c r="I15" s="280">
        <f t="shared" ref="I15" si="6">ROUND(B15*H15,0)</f>
        <v>0</v>
      </c>
    </row>
    <row r="16" spans="1:12">
      <c r="A16" s="170" t="s">
        <v>59</v>
      </c>
      <c r="B16" s="171"/>
      <c r="C16" s="152"/>
      <c r="D16" s="171"/>
      <c r="E16" s="172"/>
      <c r="F16" s="151">
        <f>SUM(F8:F15)</f>
        <v>0</v>
      </c>
      <c r="G16" s="173"/>
      <c r="H16" s="174"/>
      <c r="I16" s="175">
        <f>SUM(I8:I15)</f>
        <v>0</v>
      </c>
    </row>
    <row r="17" spans="1:12">
      <c r="A17" s="207"/>
      <c r="B17" s="208"/>
      <c r="C17" s="208"/>
      <c r="D17" s="208"/>
      <c r="E17" s="209"/>
      <c r="F17" s="210"/>
      <c r="G17" s="211"/>
      <c r="H17" s="208"/>
      <c r="I17" s="212"/>
      <c r="L17" s="111"/>
    </row>
    <row r="18" spans="1:12">
      <c r="A18" s="176" t="s">
        <v>60</v>
      </c>
      <c r="B18" s="177"/>
      <c r="C18" s="178"/>
      <c r="D18" s="177"/>
      <c r="E18" s="179"/>
      <c r="F18" s="151">
        <f>ROUND(F15*C15+F14*C14+F8*C8+F9*C9+F10*C10+F11*C11+F12*C12+F13*C13,0)</f>
        <v>0</v>
      </c>
      <c r="G18" s="180"/>
      <c r="H18" s="181"/>
      <c r="I18" s="175">
        <f>ROUND(I11*C11+I12*C12+I8*C8+I9*C9+I10*C10+I13*C13+I14*C14,0)</f>
        <v>0</v>
      </c>
    </row>
    <row r="19" spans="1:12">
      <c r="A19" s="213"/>
      <c r="B19" s="214"/>
      <c r="C19" s="214"/>
      <c r="D19" s="214"/>
      <c r="E19" s="209"/>
      <c r="F19" s="210"/>
      <c r="G19" s="215"/>
      <c r="H19" s="216"/>
      <c r="I19" s="212"/>
      <c r="L19" s="112"/>
    </row>
    <row r="20" spans="1:12">
      <c r="A20" s="176" t="s">
        <v>71</v>
      </c>
      <c r="B20" s="177"/>
      <c r="C20" s="178"/>
      <c r="D20" s="177"/>
      <c r="E20" s="179"/>
      <c r="F20" s="287">
        <v>0</v>
      </c>
      <c r="G20" s="180"/>
      <c r="H20" s="181"/>
      <c r="I20" s="288">
        <v>0</v>
      </c>
    </row>
    <row r="21" spans="1:12">
      <c r="A21" s="213"/>
      <c r="B21" s="214"/>
      <c r="C21" s="214"/>
      <c r="D21" s="214"/>
      <c r="E21" s="217"/>
      <c r="F21" s="210"/>
      <c r="G21" s="218"/>
      <c r="H21" s="219"/>
      <c r="I21" s="212"/>
    </row>
    <row r="22" spans="1:12">
      <c r="A22" s="157" t="s">
        <v>70</v>
      </c>
      <c r="B22" s="152"/>
      <c r="C22" s="152"/>
      <c r="D22" s="152"/>
      <c r="E22" s="153"/>
      <c r="F22" s="287"/>
      <c r="G22" s="183"/>
      <c r="H22" s="184"/>
      <c r="I22" s="288"/>
    </row>
    <row r="23" spans="1:12">
      <c r="A23" s="262" t="s">
        <v>61</v>
      </c>
      <c r="B23" s="214"/>
      <c r="C23" s="220"/>
      <c r="D23" s="214"/>
      <c r="E23" s="221"/>
      <c r="F23" s="222"/>
      <c r="G23" s="223"/>
      <c r="H23" s="224"/>
      <c r="I23" s="225"/>
    </row>
    <row r="24" spans="1:12">
      <c r="A24" s="159" t="s">
        <v>63</v>
      </c>
      <c r="B24" s="110"/>
      <c r="C24" s="114"/>
      <c r="D24" s="114"/>
      <c r="E24" s="114" t="s">
        <v>62</v>
      </c>
      <c r="F24" s="116"/>
      <c r="G24" s="138"/>
      <c r="H24" s="139"/>
      <c r="I24" s="158">
        <v>0</v>
      </c>
      <c r="L24" s="117"/>
    </row>
    <row r="25" spans="1:12">
      <c r="A25" s="159"/>
      <c r="B25" s="154"/>
      <c r="C25" s="115"/>
      <c r="D25" s="115"/>
      <c r="E25" s="115" t="s">
        <v>64</v>
      </c>
      <c r="F25" s="120"/>
      <c r="G25" s="155"/>
      <c r="H25" s="156"/>
      <c r="I25" s="160">
        <v>0</v>
      </c>
      <c r="L25" s="117"/>
    </row>
    <row r="26" spans="1:12">
      <c r="A26" s="161" t="s">
        <v>65</v>
      </c>
      <c r="B26" s="118"/>
      <c r="C26" s="121"/>
      <c r="D26" s="121"/>
      <c r="E26" s="121" t="s">
        <v>66</v>
      </c>
      <c r="F26" s="120">
        <v>0</v>
      </c>
      <c r="G26" s="138"/>
      <c r="H26" s="139"/>
      <c r="I26" s="160">
        <v>0</v>
      </c>
      <c r="L26" s="117"/>
    </row>
    <row r="27" spans="1:12">
      <c r="A27" s="162"/>
      <c r="B27" s="118"/>
      <c r="C27" s="121"/>
      <c r="D27" s="121"/>
      <c r="E27" s="121" t="s">
        <v>67</v>
      </c>
      <c r="F27" s="116">
        <f>D27+D26</f>
        <v>0</v>
      </c>
      <c r="G27" s="138"/>
      <c r="H27" s="139"/>
      <c r="I27" s="158">
        <v>0</v>
      </c>
      <c r="L27" s="117"/>
    </row>
    <row r="28" spans="1:12">
      <c r="A28" s="170" t="s">
        <v>72</v>
      </c>
      <c r="B28" s="152"/>
      <c r="C28" s="152"/>
      <c r="D28" s="152"/>
      <c r="E28" s="150"/>
      <c r="F28" s="151">
        <f>SUM(F24:F27)</f>
        <v>0</v>
      </c>
      <c r="G28" s="185"/>
      <c r="H28" s="186"/>
      <c r="I28" s="175">
        <f>SUM(I24:I27)</f>
        <v>0</v>
      </c>
      <c r="L28" s="117"/>
    </row>
    <row r="29" spans="1:12">
      <c r="A29" s="207"/>
      <c r="B29" s="208"/>
      <c r="C29" s="208"/>
      <c r="D29" s="208"/>
      <c r="E29" s="226"/>
      <c r="F29" s="210"/>
      <c r="G29" s="227"/>
      <c r="H29" s="228"/>
      <c r="I29" s="212"/>
      <c r="L29" s="117"/>
    </row>
    <row r="30" spans="1:12">
      <c r="A30" s="176" t="s">
        <v>73</v>
      </c>
      <c r="B30" s="178"/>
      <c r="C30" s="178"/>
      <c r="D30" s="178"/>
      <c r="E30" s="187"/>
      <c r="F30" s="151"/>
      <c r="G30" s="183"/>
      <c r="H30" s="184"/>
      <c r="I30" s="182">
        <v>0</v>
      </c>
      <c r="L30" s="117"/>
    </row>
    <row r="31" spans="1:12">
      <c r="A31" s="261" t="s">
        <v>68</v>
      </c>
      <c r="B31" s="214"/>
      <c r="C31" s="214"/>
      <c r="D31" s="214"/>
      <c r="E31" s="217"/>
      <c r="F31" s="210"/>
      <c r="G31" s="229"/>
      <c r="H31" s="224"/>
      <c r="I31" s="212"/>
    </row>
    <row r="32" spans="1:12">
      <c r="A32" s="295">
        <v>1</v>
      </c>
      <c r="B32" s="118"/>
      <c r="C32" s="119"/>
      <c r="D32" s="119"/>
      <c r="E32" s="113"/>
      <c r="F32" s="120"/>
      <c r="G32" s="140"/>
      <c r="H32" s="139"/>
      <c r="I32" s="163">
        <v>0</v>
      </c>
    </row>
    <row r="33" spans="1:14">
      <c r="A33" s="164">
        <v>2</v>
      </c>
      <c r="B33" s="118"/>
      <c r="C33" s="119"/>
      <c r="D33" s="119"/>
      <c r="E33" s="113"/>
      <c r="F33" s="120">
        <v>0</v>
      </c>
      <c r="G33" s="141"/>
      <c r="H33" s="139"/>
      <c r="I33" s="163">
        <v>0</v>
      </c>
    </row>
    <row r="34" spans="1:14">
      <c r="A34" s="164">
        <v>3</v>
      </c>
      <c r="B34" s="118"/>
      <c r="C34" s="119"/>
      <c r="D34" s="119"/>
      <c r="E34" s="113"/>
      <c r="F34" s="120">
        <v>0</v>
      </c>
      <c r="G34" s="141"/>
      <c r="H34" s="139"/>
      <c r="I34" s="163">
        <v>0</v>
      </c>
    </row>
    <row r="35" spans="1:14">
      <c r="A35" s="164">
        <v>4</v>
      </c>
      <c r="B35" s="118"/>
      <c r="C35" s="119"/>
      <c r="D35" s="119"/>
      <c r="E35" s="113"/>
      <c r="F35" s="120">
        <v>0</v>
      </c>
      <c r="G35" s="141"/>
      <c r="H35" s="139"/>
      <c r="I35" s="163">
        <v>0</v>
      </c>
    </row>
    <row r="36" spans="1:14">
      <c r="A36" s="164">
        <v>5</v>
      </c>
      <c r="B36" s="118"/>
      <c r="C36" s="110"/>
      <c r="D36" s="110"/>
      <c r="E36" s="122"/>
      <c r="F36" s="120">
        <v>0</v>
      </c>
      <c r="G36" s="142"/>
      <c r="H36" s="143"/>
      <c r="I36" s="163">
        <v>0</v>
      </c>
    </row>
    <row r="37" spans="1:14" ht="13.5" thickBot="1">
      <c r="A37" s="188" t="s">
        <v>74</v>
      </c>
      <c r="B37" s="189"/>
      <c r="C37" s="190"/>
      <c r="D37" s="189"/>
      <c r="E37" s="191"/>
      <c r="F37" s="151">
        <f>SUM(F32:F36)</f>
        <v>0</v>
      </c>
      <c r="G37" s="192"/>
      <c r="H37" s="193"/>
      <c r="I37" s="175">
        <f>SUM(I32:I36)</f>
        <v>0</v>
      </c>
    </row>
    <row r="38" spans="1:14" ht="13.5" thickTop="1">
      <c r="A38" s="207"/>
      <c r="B38" s="208"/>
      <c r="C38" s="208"/>
      <c r="D38" s="208"/>
      <c r="E38" s="226"/>
      <c r="F38" s="210"/>
      <c r="G38" s="230"/>
      <c r="H38" s="231"/>
      <c r="I38" s="212"/>
      <c r="M38" s="123"/>
    </row>
    <row r="39" spans="1:14">
      <c r="A39" s="194" t="s">
        <v>75</v>
      </c>
      <c r="B39" s="178"/>
      <c r="C39" s="178"/>
      <c r="D39" s="178"/>
      <c r="E39" s="187"/>
      <c r="F39" s="195">
        <f>ROUND(F37+F30+F28+F22+F18+F16+F20,0)</f>
        <v>0</v>
      </c>
      <c r="G39" s="196"/>
      <c r="H39" s="197"/>
      <c r="I39" s="198">
        <f>ROUND(I37+I30+I28+I22+I18+I16,0)</f>
        <v>0</v>
      </c>
      <c r="K39" s="124"/>
    </row>
    <row r="40" spans="1:14">
      <c r="A40" s="261" t="s">
        <v>84</v>
      </c>
      <c r="B40" s="214"/>
      <c r="C40" s="214"/>
      <c r="D40" s="214"/>
      <c r="E40" s="217"/>
      <c r="F40" s="210"/>
      <c r="G40" s="230"/>
      <c r="H40" s="231"/>
      <c r="I40" s="212"/>
    </row>
    <row r="41" spans="1:14">
      <c r="A41" s="289" t="s">
        <v>85</v>
      </c>
      <c r="B41" s="199">
        <v>0.47</v>
      </c>
      <c r="C41" s="292" t="s">
        <v>76</v>
      </c>
      <c r="D41" s="152"/>
      <c r="E41" s="153"/>
      <c r="F41" s="116">
        <f>F39*B41</f>
        <v>0</v>
      </c>
      <c r="G41" s="144"/>
      <c r="H41" s="145"/>
      <c r="I41" s="165">
        <f>I39*B41</f>
        <v>0</v>
      </c>
      <c r="M41" s="125"/>
      <c r="N41" s="125"/>
    </row>
    <row r="42" spans="1:14">
      <c r="A42" s="296" t="s">
        <v>88</v>
      </c>
      <c r="B42" s="199"/>
      <c r="C42" s="293" t="s">
        <v>76</v>
      </c>
      <c r="D42" s="152"/>
      <c r="E42" s="153"/>
      <c r="F42" s="116">
        <f>F39*B42</f>
        <v>0</v>
      </c>
      <c r="G42" s="146"/>
      <c r="H42" s="147"/>
      <c r="I42" s="165">
        <f>I39*B42</f>
        <v>0</v>
      </c>
      <c r="M42" s="125"/>
      <c r="N42" s="125"/>
    </row>
    <row r="43" spans="1:14">
      <c r="A43" s="290" t="s">
        <v>86</v>
      </c>
      <c r="B43" s="291"/>
      <c r="C43" s="293" t="s">
        <v>76</v>
      </c>
      <c r="D43" s="152"/>
      <c r="E43" s="153"/>
      <c r="F43" s="116"/>
      <c r="G43" s="146"/>
      <c r="H43" s="147"/>
      <c r="I43" s="165"/>
      <c r="M43" s="125"/>
      <c r="N43" s="125"/>
    </row>
    <row r="44" spans="1:14">
      <c r="A44" s="170" t="s">
        <v>81</v>
      </c>
      <c r="B44" s="152"/>
      <c r="C44" s="152"/>
      <c r="D44" s="152"/>
      <c r="E44" s="153"/>
      <c r="F44" s="151">
        <f>ROUND(F42+F41,0)</f>
        <v>0</v>
      </c>
      <c r="G44" s="200"/>
      <c r="H44" s="197"/>
      <c r="I44" s="175">
        <f>ROUND(I42+I41,0)</f>
        <v>0</v>
      </c>
      <c r="M44" s="125"/>
      <c r="N44" s="125"/>
    </row>
    <row r="45" spans="1:14">
      <c r="A45" s="232"/>
      <c r="B45" s="208"/>
      <c r="C45" s="208"/>
      <c r="D45" s="208"/>
      <c r="E45" s="209"/>
      <c r="F45" s="210"/>
      <c r="G45" s="230"/>
      <c r="H45" s="231"/>
      <c r="I45" s="212"/>
    </row>
    <row r="46" spans="1:14">
      <c r="A46" s="260" t="s">
        <v>69</v>
      </c>
      <c r="B46" s="256"/>
      <c r="C46" s="256"/>
      <c r="D46" s="256"/>
      <c r="E46" s="257"/>
      <c r="F46" s="210"/>
      <c r="G46" s="258"/>
      <c r="H46" s="259"/>
      <c r="I46" s="212"/>
    </row>
    <row r="47" spans="1:14">
      <c r="A47" s="166" t="s">
        <v>80</v>
      </c>
      <c r="B47" s="126"/>
      <c r="C47" s="126"/>
      <c r="D47" s="255"/>
      <c r="E47" s="127"/>
      <c r="F47" s="128"/>
      <c r="G47" s="148"/>
      <c r="H47" s="137"/>
      <c r="I47" s="167"/>
    </row>
    <row r="48" spans="1:14">
      <c r="A48" s="168"/>
      <c r="B48" s="129"/>
      <c r="C48" s="129"/>
      <c r="D48" s="130"/>
      <c r="E48" s="131"/>
      <c r="F48" s="120">
        <v>0</v>
      </c>
      <c r="G48" s="141"/>
      <c r="H48" s="139"/>
      <c r="I48" s="163"/>
    </row>
    <row r="49" spans="1:12">
      <c r="A49" s="168"/>
      <c r="B49" s="126"/>
      <c r="C49" s="126"/>
      <c r="D49" s="126"/>
      <c r="E49" s="127"/>
      <c r="F49" s="128"/>
      <c r="G49" s="141"/>
      <c r="H49" s="139"/>
      <c r="I49" s="167"/>
    </row>
    <row r="50" spans="1:12">
      <c r="A50" s="169"/>
      <c r="B50" s="129"/>
      <c r="C50" s="129"/>
      <c r="D50" s="129"/>
      <c r="E50" s="132"/>
      <c r="F50" s="136"/>
      <c r="G50" s="148"/>
      <c r="H50" s="137"/>
      <c r="I50" s="163"/>
    </row>
    <row r="51" spans="1:12" ht="13.5" thickBot="1">
      <c r="A51" s="201" t="s">
        <v>82</v>
      </c>
      <c r="B51" s="149"/>
      <c r="C51" s="149"/>
      <c r="D51" s="149"/>
      <c r="E51" s="150"/>
      <c r="F51" s="151">
        <f>SUM(F47:F50)</f>
        <v>0</v>
      </c>
      <c r="G51" s="200"/>
      <c r="H51" s="197"/>
      <c r="I51" s="175">
        <f>SUM(I47:I50)</f>
        <v>0</v>
      </c>
    </row>
    <row r="52" spans="1:12" ht="13.5" thickTop="1">
      <c r="A52" s="237"/>
      <c r="B52" s="238"/>
      <c r="C52" s="238"/>
      <c r="D52" s="238"/>
      <c r="E52" s="239"/>
      <c r="F52" s="210"/>
      <c r="G52" s="233"/>
      <c r="H52" s="234"/>
      <c r="I52" s="212"/>
    </row>
    <row r="53" spans="1:12" ht="13.5" thickBot="1">
      <c r="A53" s="202" t="s">
        <v>83</v>
      </c>
      <c r="B53" s="203"/>
      <c r="C53" s="203"/>
      <c r="D53" s="203"/>
      <c r="E53" s="204"/>
      <c r="F53" s="235">
        <f>ROUND(F51+F44+F39,0)</f>
        <v>0</v>
      </c>
      <c r="G53" s="205"/>
      <c r="H53" s="206"/>
      <c r="I53" s="236">
        <f>ROUND(I51+I46+I44+I39,0)</f>
        <v>0</v>
      </c>
      <c r="J53" s="111">
        <f>I53*2</f>
        <v>0</v>
      </c>
      <c r="L53" s="133"/>
    </row>
    <row r="54" spans="1:12" ht="13.5" thickTop="1">
      <c r="I54" s="111"/>
    </row>
    <row r="55" spans="1:12">
      <c r="D55" s="134"/>
      <c r="F55" s="135"/>
      <c r="I55" s="111"/>
    </row>
  </sheetData>
  <mergeCells count="3">
    <mergeCell ref="A3:E3"/>
    <mergeCell ref="A4:E5"/>
    <mergeCell ref="F4:I4"/>
  </mergeCells>
  <pageMargins left="0.7" right="0.7" top="0.75" bottom="0.75" header="0.3" footer="0.3"/>
  <pageSetup scale="6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opLeftCell="A13" workbookViewId="0">
      <selection activeCell="A50" sqref="A50"/>
    </sheetView>
  </sheetViews>
  <sheetFormatPr defaultColWidth="9.140625" defaultRowHeight="12.75"/>
  <cols>
    <col min="1" max="1" width="35.28515625" style="108" customWidth="1"/>
    <col min="2" max="2" width="11.42578125" style="108" customWidth="1"/>
    <col min="3" max="3" width="6" style="108" customWidth="1"/>
    <col min="4" max="4" width="5.7109375" style="108" customWidth="1"/>
    <col min="5" max="5" width="6.5703125" style="108" customWidth="1"/>
    <col min="6" max="6" width="11" style="108" customWidth="1"/>
    <col min="7" max="7" width="6.7109375" style="108" customWidth="1"/>
    <col min="8" max="8" width="5.5703125" style="108" customWidth="1"/>
    <col min="9" max="9" width="13.7109375" style="108" customWidth="1"/>
    <col min="10" max="10" width="10.140625" style="108" customWidth="1"/>
    <col min="11" max="11" width="7" style="108" customWidth="1"/>
    <col min="12" max="12" width="10.140625" style="108" customWidth="1"/>
    <col min="13" max="13" width="12.140625" style="108" customWidth="1"/>
    <col min="14" max="14" width="11.28515625" style="108" bestFit="1" customWidth="1"/>
    <col min="15" max="16384" width="9.140625" style="108"/>
  </cols>
  <sheetData>
    <row r="1" spans="1:12" ht="15.75" thickBot="1">
      <c r="A1" s="294" t="s">
        <v>87</v>
      </c>
    </row>
    <row r="2" spans="1:12" ht="18.75" thickTop="1">
      <c r="A2" s="240" t="s">
        <v>47</v>
      </c>
      <c r="B2" s="241"/>
      <c r="C2" s="241"/>
      <c r="D2" s="242"/>
      <c r="E2" s="241"/>
      <c r="F2" s="241"/>
      <c r="G2" s="241"/>
      <c r="H2" s="241"/>
      <c r="I2" s="243"/>
    </row>
    <row r="3" spans="1:12">
      <c r="A3" s="343" t="s">
        <v>90</v>
      </c>
      <c r="B3" s="344"/>
      <c r="C3" s="344"/>
      <c r="D3" s="344"/>
      <c r="E3" s="344"/>
      <c r="F3" s="244"/>
      <c r="G3" s="245"/>
      <c r="H3" s="246"/>
      <c r="I3" s="247"/>
    </row>
    <row r="4" spans="1:12">
      <c r="A4" s="345"/>
      <c r="B4" s="346"/>
      <c r="C4" s="346"/>
      <c r="D4" s="346"/>
      <c r="E4" s="346"/>
      <c r="F4" s="349"/>
      <c r="G4" s="349"/>
      <c r="H4" s="349"/>
      <c r="I4" s="350"/>
    </row>
    <row r="5" spans="1:12" ht="13.5" thickBot="1">
      <c r="A5" s="347"/>
      <c r="B5" s="348"/>
      <c r="C5" s="348"/>
      <c r="D5" s="348"/>
      <c r="E5" s="348"/>
      <c r="F5" s="248"/>
      <c r="G5" s="245"/>
      <c r="H5" s="246"/>
      <c r="I5" s="247" t="s">
        <v>94</v>
      </c>
    </row>
    <row r="6" spans="1:12" ht="13.5" thickTop="1">
      <c r="A6" s="249" t="s">
        <v>48</v>
      </c>
      <c r="B6" s="250" t="s">
        <v>49</v>
      </c>
      <c r="C6" s="251" t="s">
        <v>50</v>
      </c>
      <c r="D6" s="269" t="s">
        <v>51</v>
      </c>
      <c r="E6" s="283" t="s">
        <v>51</v>
      </c>
      <c r="F6" s="273"/>
      <c r="G6" s="274" t="s">
        <v>52</v>
      </c>
      <c r="H6" s="284" t="s">
        <v>52</v>
      </c>
      <c r="I6" s="278"/>
      <c r="J6" s="108" t="s">
        <v>95</v>
      </c>
      <c r="L6" s="109"/>
    </row>
    <row r="7" spans="1:12">
      <c r="A7" s="252" t="s">
        <v>53</v>
      </c>
      <c r="B7" s="253" t="s">
        <v>54</v>
      </c>
      <c r="C7" s="254" t="s">
        <v>41</v>
      </c>
      <c r="D7" s="270" t="s">
        <v>55</v>
      </c>
      <c r="E7" s="285" t="s">
        <v>56</v>
      </c>
      <c r="F7" s="275" t="s">
        <v>57</v>
      </c>
      <c r="G7" s="276" t="s">
        <v>55</v>
      </c>
      <c r="H7" s="286" t="s">
        <v>56</v>
      </c>
      <c r="I7" s="279" t="s">
        <v>58</v>
      </c>
    </row>
    <row r="8" spans="1:12">
      <c r="A8" s="263"/>
      <c r="B8" s="313">
        <f>'Wksht YR1'!B8*1.06</f>
        <v>0</v>
      </c>
      <c r="C8" s="265"/>
      <c r="D8" s="271">
        <f>E8/12</f>
        <v>0</v>
      </c>
      <c r="E8" s="272"/>
      <c r="F8" s="277">
        <f>ROUND(B8*E8,0)</f>
        <v>0</v>
      </c>
      <c r="G8" s="271">
        <f>H8/12</f>
        <v>0</v>
      </c>
      <c r="H8" s="281"/>
      <c r="I8" s="280">
        <f t="shared" ref="I8:I14" si="0">ROUND(B8*H8,0)</f>
        <v>0</v>
      </c>
    </row>
    <row r="9" spans="1:12">
      <c r="A9" s="266"/>
      <c r="B9" s="313">
        <f>'Wksht YR1'!B9*1.06</f>
        <v>0</v>
      </c>
      <c r="C9" s="265"/>
      <c r="D9" s="271">
        <f>E9/12</f>
        <v>0</v>
      </c>
      <c r="E9" s="272"/>
      <c r="F9" s="277">
        <f>ROUND(B9*E9,0)</f>
        <v>0</v>
      </c>
      <c r="G9" s="271">
        <f t="shared" ref="G9:G14" si="1">H9/12</f>
        <v>0</v>
      </c>
      <c r="H9" s="282"/>
      <c r="I9" s="280">
        <f t="shared" si="0"/>
        <v>0</v>
      </c>
    </row>
    <row r="10" spans="1:12">
      <c r="A10" s="310"/>
      <c r="B10" s="313">
        <f>'Wksht YR1'!B10*1.06</f>
        <v>0</v>
      </c>
      <c r="C10" s="265"/>
      <c r="D10" s="271">
        <f>E10/12</f>
        <v>0</v>
      </c>
      <c r="E10" s="272"/>
      <c r="F10" s="277">
        <f>ROUND(B10*E10,0)</f>
        <v>0</v>
      </c>
      <c r="G10" s="271">
        <f t="shared" si="1"/>
        <v>0</v>
      </c>
      <c r="H10" s="282"/>
      <c r="I10" s="280">
        <f t="shared" si="0"/>
        <v>0</v>
      </c>
    </row>
    <row r="11" spans="1:12">
      <c r="A11" s="263"/>
      <c r="B11" s="313">
        <f>'Wksht YR1'!B11*1.06</f>
        <v>0</v>
      </c>
      <c r="C11" s="265"/>
      <c r="D11" s="271">
        <f t="shared" ref="D11" si="2">E11/12</f>
        <v>0</v>
      </c>
      <c r="E11" s="272"/>
      <c r="F11" s="277">
        <f t="shared" ref="F11:F12" si="3">ROUND(B11*E11,0)</f>
        <v>0</v>
      </c>
      <c r="G11" s="271">
        <f t="shared" si="1"/>
        <v>0</v>
      </c>
      <c r="H11" s="282"/>
      <c r="I11" s="280">
        <f t="shared" si="0"/>
        <v>0</v>
      </c>
    </row>
    <row r="12" spans="1:12">
      <c r="A12" s="263"/>
      <c r="B12" s="313">
        <f>'Wksht YR1'!B12*1.06</f>
        <v>0</v>
      </c>
      <c r="C12" s="265"/>
      <c r="D12" s="271">
        <f t="shared" ref="D12" si="4">E12/12</f>
        <v>0</v>
      </c>
      <c r="E12" s="272"/>
      <c r="F12" s="277">
        <f t="shared" si="3"/>
        <v>0</v>
      </c>
      <c r="G12" s="271">
        <f t="shared" si="1"/>
        <v>0</v>
      </c>
      <c r="H12" s="282"/>
      <c r="I12" s="280">
        <f t="shared" si="0"/>
        <v>0</v>
      </c>
    </row>
    <row r="13" spans="1:12">
      <c r="A13" s="263"/>
      <c r="B13" s="313">
        <f>'Wksht YR1'!B13*1.06</f>
        <v>0</v>
      </c>
      <c r="C13" s="265"/>
      <c r="D13" s="271">
        <f>E13/12</f>
        <v>0</v>
      </c>
      <c r="E13" s="272"/>
      <c r="F13" s="277">
        <f>ROUND(B13*E13,0)</f>
        <v>0</v>
      </c>
      <c r="G13" s="271">
        <f t="shared" si="1"/>
        <v>0</v>
      </c>
      <c r="H13" s="282"/>
      <c r="I13" s="280">
        <f t="shared" si="0"/>
        <v>0</v>
      </c>
    </row>
    <row r="14" spans="1:12">
      <c r="A14" s="263"/>
      <c r="B14" s="313">
        <f>'Wksht YR1'!B14*1.06</f>
        <v>0</v>
      </c>
      <c r="C14" s="265"/>
      <c r="D14" s="271">
        <f>E14/12</f>
        <v>0</v>
      </c>
      <c r="E14" s="272"/>
      <c r="F14" s="277">
        <f>ROUND(B14*E14,0)</f>
        <v>0</v>
      </c>
      <c r="G14" s="271">
        <f t="shared" si="1"/>
        <v>0</v>
      </c>
      <c r="H14" s="282"/>
      <c r="I14" s="280">
        <f t="shared" si="0"/>
        <v>0</v>
      </c>
    </row>
    <row r="15" spans="1:12">
      <c r="A15" s="263"/>
      <c r="B15" s="264"/>
      <c r="C15" s="265"/>
      <c r="D15" s="271"/>
      <c r="E15" s="272"/>
      <c r="F15" s="277"/>
      <c r="G15" s="271">
        <f t="shared" ref="G15" si="5">H15/12</f>
        <v>0</v>
      </c>
      <c r="H15" s="282"/>
      <c r="I15" s="280">
        <f t="shared" ref="I15" si="6">ROUND(B15*H15,0)</f>
        <v>0</v>
      </c>
    </row>
    <row r="16" spans="1:12">
      <c r="A16" s="170" t="s">
        <v>59</v>
      </c>
      <c r="B16" s="171"/>
      <c r="C16" s="152"/>
      <c r="D16" s="171"/>
      <c r="E16" s="172"/>
      <c r="F16" s="151">
        <f>SUM(F8:F15)</f>
        <v>0</v>
      </c>
      <c r="G16" s="173"/>
      <c r="H16" s="174"/>
      <c r="I16" s="175">
        <f>SUM(I8:I14)</f>
        <v>0</v>
      </c>
    </row>
    <row r="17" spans="1:12">
      <c r="A17" s="207"/>
      <c r="B17" s="208"/>
      <c r="C17" s="208"/>
      <c r="D17" s="208"/>
      <c r="E17" s="209"/>
      <c r="F17" s="210"/>
      <c r="G17" s="211"/>
      <c r="H17" s="208"/>
      <c r="I17" s="212"/>
      <c r="L17" s="111"/>
    </row>
    <row r="18" spans="1:12">
      <c r="A18" s="176" t="s">
        <v>60</v>
      </c>
      <c r="B18" s="177"/>
      <c r="C18" s="178"/>
      <c r="D18" s="177"/>
      <c r="E18" s="179"/>
      <c r="F18" s="151">
        <f>ROUND(F15*C15+F14*C14+F8*C8+F9*C9+F10*C10+F11*C11+F12*C12+F13*C13,0)</f>
        <v>0</v>
      </c>
      <c r="G18" s="180"/>
      <c r="H18" s="181"/>
      <c r="I18" s="175">
        <f>ROUND(I11*C11+I12*C12+I8*C8+I9*C9+I10*C10+I13*C13+I14*C14,0)</f>
        <v>0</v>
      </c>
    </row>
    <row r="19" spans="1:12">
      <c r="A19" s="213"/>
      <c r="B19" s="214"/>
      <c r="C19" s="214"/>
      <c r="D19" s="214"/>
      <c r="E19" s="209"/>
      <c r="F19" s="210"/>
      <c r="G19" s="215"/>
      <c r="H19" s="216"/>
      <c r="I19" s="212"/>
      <c r="L19" s="112"/>
    </row>
    <row r="20" spans="1:12">
      <c r="A20" s="176" t="s">
        <v>71</v>
      </c>
      <c r="B20" s="177"/>
      <c r="C20" s="178"/>
      <c r="D20" s="177"/>
      <c r="E20" s="179"/>
      <c r="F20" s="287">
        <v>0</v>
      </c>
      <c r="G20" s="180"/>
      <c r="H20" s="181"/>
      <c r="I20" s="288">
        <v>0</v>
      </c>
    </row>
    <row r="21" spans="1:12">
      <c r="A21" s="213"/>
      <c r="B21" s="214"/>
      <c r="C21" s="214"/>
      <c r="D21" s="214"/>
      <c r="E21" s="217"/>
      <c r="F21" s="210"/>
      <c r="G21" s="218"/>
      <c r="H21" s="219"/>
      <c r="I21" s="212"/>
    </row>
    <row r="22" spans="1:12">
      <c r="A22" s="157" t="s">
        <v>70</v>
      </c>
      <c r="B22" s="152"/>
      <c r="C22" s="152"/>
      <c r="D22" s="152"/>
      <c r="E22" s="153"/>
      <c r="F22" s="287"/>
      <c r="G22" s="183"/>
      <c r="H22" s="184"/>
      <c r="I22" s="288"/>
    </row>
    <row r="23" spans="1:12">
      <c r="A23" s="262" t="s">
        <v>61</v>
      </c>
      <c r="B23" s="214"/>
      <c r="C23" s="220"/>
      <c r="D23" s="214"/>
      <c r="E23" s="221"/>
      <c r="F23" s="222"/>
      <c r="G23" s="223"/>
      <c r="H23" s="224"/>
      <c r="I23" s="225"/>
    </row>
    <row r="24" spans="1:12">
      <c r="A24" s="159" t="s">
        <v>63</v>
      </c>
      <c r="B24" s="110"/>
      <c r="C24" s="114"/>
      <c r="D24" s="114"/>
      <c r="E24" s="114" t="s">
        <v>62</v>
      </c>
      <c r="F24" s="116"/>
      <c r="G24" s="138"/>
      <c r="H24" s="139"/>
      <c r="I24" s="158">
        <v>0</v>
      </c>
      <c r="L24" s="117"/>
    </row>
    <row r="25" spans="1:12">
      <c r="A25" s="159"/>
      <c r="B25" s="154"/>
      <c r="C25" s="115"/>
      <c r="D25" s="115"/>
      <c r="E25" s="115" t="s">
        <v>64</v>
      </c>
      <c r="F25" s="120"/>
      <c r="G25" s="155"/>
      <c r="H25" s="156"/>
      <c r="I25" s="160">
        <v>0</v>
      </c>
      <c r="L25" s="117"/>
    </row>
    <row r="26" spans="1:12">
      <c r="A26" s="161" t="s">
        <v>65</v>
      </c>
      <c r="B26" s="118"/>
      <c r="C26" s="121"/>
      <c r="D26" s="121"/>
      <c r="E26" s="121" t="s">
        <v>66</v>
      </c>
      <c r="F26" s="120">
        <v>0</v>
      </c>
      <c r="G26" s="138"/>
      <c r="H26" s="139"/>
      <c r="I26" s="160">
        <v>0</v>
      </c>
      <c r="L26" s="117"/>
    </row>
    <row r="27" spans="1:12">
      <c r="A27" s="162"/>
      <c r="B27" s="118"/>
      <c r="C27" s="121"/>
      <c r="D27" s="121"/>
      <c r="E27" s="121" t="s">
        <v>67</v>
      </c>
      <c r="F27" s="116">
        <f>D27+D26</f>
        <v>0</v>
      </c>
      <c r="G27" s="138"/>
      <c r="H27" s="139"/>
      <c r="I27" s="158">
        <v>0</v>
      </c>
      <c r="L27" s="117"/>
    </row>
    <row r="28" spans="1:12">
      <c r="A28" s="170" t="s">
        <v>72</v>
      </c>
      <c r="B28" s="152"/>
      <c r="C28" s="152"/>
      <c r="D28" s="152"/>
      <c r="E28" s="150"/>
      <c r="F28" s="151">
        <f>SUM(F24:F27)</f>
        <v>0</v>
      </c>
      <c r="G28" s="185"/>
      <c r="H28" s="186"/>
      <c r="I28" s="175">
        <f>SUM(I24:I27)</f>
        <v>0</v>
      </c>
      <c r="L28" s="117"/>
    </row>
    <row r="29" spans="1:12">
      <c r="A29" s="207"/>
      <c r="B29" s="208"/>
      <c r="C29" s="208"/>
      <c r="D29" s="208"/>
      <c r="E29" s="226"/>
      <c r="F29" s="210"/>
      <c r="G29" s="227"/>
      <c r="H29" s="228"/>
      <c r="I29" s="212"/>
      <c r="L29" s="117"/>
    </row>
    <row r="30" spans="1:12">
      <c r="A30" s="176" t="s">
        <v>73</v>
      </c>
      <c r="B30" s="178"/>
      <c r="C30" s="178"/>
      <c r="D30" s="178"/>
      <c r="E30" s="187"/>
      <c r="F30" s="151"/>
      <c r="G30" s="183"/>
      <c r="H30" s="184"/>
      <c r="I30" s="182">
        <v>0</v>
      </c>
      <c r="L30" s="117"/>
    </row>
    <row r="31" spans="1:12">
      <c r="A31" s="261" t="s">
        <v>68</v>
      </c>
      <c r="B31" s="214"/>
      <c r="C31" s="214"/>
      <c r="D31" s="214"/>
      <c r="E31" s="217"/>
      <c r="F31" s="210"/>
      <c r="G31" s="229"/>
      <c r="H31" s="224"/>
      <c r="I31" s="212"/>
    </row>
    <row r="32" spans="1:12">
      <c r="A32" s="295"/>
      <c r="B32" s="118"/>
      <c r="C32" s="119"/>
      <c r="D32" s="119"/>
      <c r="E32" s="113"/>
      <c r="F32" s="120"/>
      <c r="G32" s="140"/>
      <c r="H32" s="139"/>
      <c r="I32" s="163"/>
    </row>
    <row r="33" spans="1:14">
      <c r="A33" s="164"/>
      <c r="B33" s="118"/>
      <c r="C33" s="119"/>
      <c r="D33" s="119"/>
      <c r="E33" s="113"/>
      <c r="F33" s="120"/>
      <c r="G33" s="141"/>
      <c r="H33" s="139"/>
      <c r="I33" s="163">
        <v>0</v>
      </c>
    </row>
    <row r="34" spans="1:14">
      <c r="A34" s="164">
        <v>3</v>
      </c>
      <c r="B34" s="118"/>
      <c r="C34" s="119"/>
      <c r="D34" s="119"/>
      <c r="E34" s="113"/>
      <c r="F34" s="120">
        <v>0</v>
      </c>
      <c r="G34" s="141"/>
      <c r="H34" s="139"/>
      <c r="I34" s="163">
        <v>0</v>
      </c>
    </row>
    <row r="35" spans="1:14">
      <c r="A35" s="164">
        <v>4</v>
      </c>
      <c r="B35" s="118"/>
      <c r="C35" s="119"/>
      <c r="D35" s="119"/>
      <c r="E35" s="113"/>
      <c r="F35" s="120">
        <v>0</v>
      </c>
      <c r="G35" s="141"/>
      <c r="H35" s="139"/>
      <c r="I35" s="163">
        <v>0</v>
      </c>
    </row>
    <row r="36" spans="1:14">
      <c r="A36" s="164">
        <v>5</v>
      </c>
      <c r="B36" s="118"/>
      <c r="C36" s="110"/>
      <c r="D36" s="110"/>
      <c r="E36" s="122"/>
      <c r="F36" s="120">
        <v>0</v>
      </c>
      <c r="G36" s="142"/>
      <c r="H36" s="143"/>
      <c r="I36" s="163">
        <v>0</v>
      </c>
    </row>
    <row r="37" spans="1:14" ht="13.5" thickBot="1">
      <c r="A37" s="188" t="s">
        <v>74</v>
      </c>
      <c r="B37" s="189"/>
      <c r="C37" s="190"/>
      <c r="D37" s="189"/>
      <c r="E37" s="191"/>
      <c r="F37" s="151">
        <f>SUM(F32:F36)</f>
        <v>0</v>
      </c>
      <c r="G37" s="192"/>
      <c r="H37" s="193"/>
      <c r="I37" s="175">
        <f>SUM(I32:I36)</f>
        <v>0</v>
      </c>
    </row>
    <row r="38" spans="1:14" ht="13.5" thickTop="1">
      <c r="A38" s="207"/>
      <c r="B38" s="208"/>
      <c r="C38" s="208"/>
      <c r="D38" s="208"/>
      <c r="E38" s="226"/>
      <c r="F38" s="210"/>
      <c r="G38" s="230"/>
      <c r="H38" s="231"/>
      <c r="I38" s="212"/>
      <c r="M38" s="123"/>
    </row>
    <row r="39" spans="1:14">
      <c r="A39" s="194" t="s">
        <v>75</v>
      </c>
      <c r="B39" s="178"/>
      <c r="C39" s="178"/>
      <c r="D39" s="178"/>
      <c r="E39" s="187"/>
      <c r="F39" s="195">
        <f>ROUND(F37+F30+F28+F22+F18+F16+F20,0)</f>
        <v>0</v>
      </c>
      <c r="G39" s="196"/>
      <c r="H39" s="197"/>
      <c r="I39" s="198">
        <f>ROUND(I37+I30+I28+I22+I18+I16,0)</f>
        <v>0</v>
      </c>
      <c r="K39" s="124"/>
    </row>
    <row r="40" spans="1:14">
      <c r="A40" s="261" t="s">
        <v>84</v>
      </c>
      <c r="B40" s="214"/>
      <c r="C40" s="214"/>
      <c r="D40" s="214"/>
      <c r="E40" s="217"/>
      <c r="F40" s="210"/>
      <c r="G40" s="230"/>
      <c r="H40" s="231"/>
      <c r="I40" s="212"/>
    </row>
    <row r="41" spans="1:14">
      <c r="A41" s="289" t="s">
        <v>85</v>
      </c>
      <c r="B41" s="199">
        <v>0.47</v>
      </c>
      <c r="C41" s="292" t="s">
        <v>76</v>
      </c>
      <c r="D41" s="152"/>
      <c r="E41" s="153"/>
      <c r="F41" s="116">
        <f>F39*B41</f>
        <v>0</v>
      </c>
      <c r="G41" s="144"/>
      <c r="H41" s="145"/>
      <c r="I41" s="165">
        <f>I39*B41</f>
        <v>0</v>
      </c>
      <c r="M41" s="125"/>
      <c r="N41" s="125"/>
    </row>
    <row r="42" spans="1:14">
      <c r="A42" s="296" t="s">
        <v>88</v>
      </c>
      <c r="B42" s="199">
        <v>0</v>
      </c>
      <c r="C42" s="293" t="s">
        <v>76</v>
      </c>
      <c r="D42" s="152"/>
      <c r="E42" s="153"/>
      <c r="F42" s="116">
        <f>F39*B42</f>
        <v>0</v>
      </c>
      <c r="G42" s="146"/>
      <c r="H42" s="147"/>
      <c r="I42" s="165">
        <f>I39*B42</f>
        <v>0</v>
      </c>
      <c r="M42" s="125"/>
      <c r="N42" s="125"/>
    </row>
    <row r="43" spans="1:14">
      <c r="A43" s="290" t="s">
        <v>86</v>
      </c>
      <c r="B43" s="291"/>
      <c r="C43" s="293" t="s">
        <v>76</v>
      </c>
      <c r="D43" s="152"/>
      <c r="E43" s="153"/>
      <c r="F43" s="116"/>
      <c r="G43" s="146"/>
      <c r="H43" s="147"/>
      <c r="I43" s="165"/>
      <c r="M43" s="125"/>
      <c r="N43" s="125"/>
    </row>
    <row r="44" spans="1:14">
      <c r="A44" s="170" t="s">
        <v>81</v>
      </c>
      <c r="B44" s="152"/>
      <c r="C44" s="152"/>
      <c r="D44" s="152"/>
      <c r="E44" s="153"/>
      <c r="F44" s="151">
        <f>ROUND(F42+F41,0)</f>
        <v>0</v>
      </c>
      <c r="G44" s="200"/>
      <c r="H44" s="197"/>
      <c r="I44" s="175">
        <f>ROUND(I42+I41,0)</f>
        <v>0</v>
      </c>
      <c r="M44" s="125"/>
      <c r="N44" s="125"/>
    </row>
    <row r="45" spans="1:14">
      <c r="A45" s="232"/>
      <c r="B45" s="208"/>
      <c r="C45" s="208"/>
      <c r="D45" s="208"/>
      <c r="E45" s="209"/>
      <c r="F45" s="210"/>
      <c r="G45" s="230"/>
      <c r="H45" s="231"/>
      <c r="I45" s="212"/>
    </row>
    <row r="46" spans="1:14">
      <c r="A46" s="260" t="s">
        <v>69</v>
      </c>
      <c r="B46" s="256"/>
      <c r="C46" s="256"/>
      <c r="D46" s="256"/>
      <c r="E46" s="257"/>
      <c r="F46" s="210"/>
      <c r="G46" s="258"/>
      <c r="H46" s="259"/>
      <c r="I46" s="212"/>
    </row>
    <row r="47" spans="1:14">
      <c r="A47" s="166" t="s">
        <v>80</v>
      </c>
      <c r="B47" s="126"/>
      <c r="C47" s="126"/>
      <c r="D47" s="255"/>
      <c r="E47" s="127"/>
      <c r="F47" s="128"/>
      <c r="G47" s="148"/>
      <c r="H47" s="137"/>
      <c r="I47" s="167"/>
    </row>
    <row r="48" spans="1:14">
      <c r="A48" s="168"/>
      <c r="B48" s="129"/>
      <c r="C48" s="129"/>
      <c r="D48" s="130"/>
      <c r="E48" s="131"/>
      <c r="F48" s="120">
        <v>0</v>
      </c>
      <c r="G48" s="141"/>
      <c r="H48" s="139"/>
      <c r="I48" s="163"/>
    </row>
    <row r="49" spans="1:12">
      <c r="A49" s="168"/>
      <c r="B49" s="126"/>
      <c r="C49" s="126"/>
      <c r="D49" s="126"/>
      <c r="E49" s="127"/>
      <c r="F49" s="128"/>
      <c r="G49" s="141"/>
      <c r="H49" s="323"/>
      <c r="I49" s="325"/>
    </row>
    <row r="50" spans="1:12">
      <c r="A50" s="169"/>
      <c r="B50" s="129"/>
      <c r="C50" s="129"/>
      <c r="D50" s="129"/>
      <c r="E50" s="132"/>
      <c r="F50" s="136"/>
      <c r="G50" s="148"/>
      <c r="H50" s="324"/>
      <c r="I50" s="326"/>
    </row>
    <row r="51" spans="1:12" ht="13.5" thickBot="1">
      <c r="A51" s="201" t="s">
        <v>82</v>
      </c>
      <c r="B51" s="149"/>
      <c r="C51" s="149"/>
      <c r="D51" s="149"/>
      <c r="E51" s="150"/>
      <c r="F51" s="151">
        <f>SUM(F47:F50)</f>
        <v>0</v>
      </c>
      <c r="G51" s="200"/>
      <c r="H51" s="197"/>
      <c r="I51" s="175">
        <f>SUM(I47:I50)</f>
        <v>0</v>
      </c>
    </row>
    <row r="52" spans="1:12" ht="13.5" thickTop="1">
      <c r="A52" s="237"/>
      <c r="B52" s="238"/>
      <c r="C52" s="238"/>
      <c r="D52" s="238"/>
      <c r="E52" s="239"/>
      <c r="F52" s="210"/>
      <c r="G52" s="233"/>
      <c r="H52" s="234"/>
      <c r="I52" s="212"/>
    </row>
    <row r="53" spans="1:12" ht="13.5" thickBot="1">
      <c r="A53" s="202" t="s">
        <v>83</v>
      </c>
      <c r="B53" s="203"/>
      <c r="C53" s="203"/>
      <c r="D53" s="203"/>
      <c r="E53" s="204"/>
      <c r="F53" s="235">
        <f>ROUND(F51+F44+F39,0)</f>
        <v>0</v>
      </c>
      <c r="G53" s="205"/>
      <c r="H53" s="206"/>
      <c r="I53" s="236">
        <f>ROUND(I51+I46+I44+I39,0)</f>
        <v>0</v>
      </c>
      <c r="J53" s="111">
        <f>I53*2</f>
        <v>0</v>
      </c>
      <c r="L53" s="133"/>
    </row>
    <row r="54" spans="1:12" ht="13.5" thickTop="1">
      <c r="I54" s="111"/>
    </row>
    <row r="55" spans="1:12">
      <c r="D55" s="134"/>
      <c r="F55" s="135"/>
      <c r="I55" s="111"/>
    </row>
  </sheetData>
  <mergeCells count="3">
    <mergeCell ref="A3:E3"/>
    <mergeCell ref="A4:E5"/>
    <mergeCell ref="F4:I4"/>
  </mergeCells>
  <pageMargins left="0.7" right="0.7" top="0.75" bottom="0.75" header="0.3" footer="0.3"/>
  <pageSetup scale="8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topLeftCell="A19" workbookViewId="0">
      <selection activeCell="A50" sqref="A50"/>
    </sheetView>
  </sheetViews>
  <sheetFormatPr defaultColWidth="9.140625" defaultRowHeight="12.75"/>
  <cols>
    <col min="1" max="1" width="35.28515625" style="108" customWidth="1"/>
    <col min="2" max="2" width="8.85546875" style="108" bestFit="1" customWidth="1"/>
    <col min="3" max="3" width="6" style="108" customWidth="1"/>
    <col min="4" max="4" width="5.7109375" style="108" customWidth="1"/>
    <col min="5" max="5" width="6.5703125" style="108" customWidth="1"/>
    <col min="6" max="6" width="11" style="108" customWidth="1"/>
    <col min="7" max="7" width="6.7109375" style="108" customWidth="1"/>
    <col min="8" max="8" width="5.5703125" style="108" customWidth="1"/>
    <col min="9" max="9" width="13.7109375" style="108" customWidth="1"/>
    <col min="10" max="10" width="12.28515625" style="108" customWidth="1"/>
    <col min="11" max="11" width="10.42578125" style="108" customWidth="1"/>
    <col min="12" max="12" width="10.140625" style="108" customWidth="1"/>
    <col min="13" max="13" width="12.140625" style="108" customWidth="1"/>
    <col min="14" max="14" width="11.28515625" style="108" bestFit="1" customWidth="1"/>
    <col min="15" max="16384" width="9.140625" style="108"/>
  </cols>
  <sheetData>
    <row r="1" spans="1:12" ht="15.75" thickBot="1">
      <c r="A1" s="294" t="s">
        <v>87</v>
      </c>
    </row>
    <row r="2" spans="1:12" ht="18.75" thickTop="1">
      <c r="A2" s="240" t="s">
        <v>47</v>
      </c>
      <c r="B2" s="241"/>
      <c r="C2" s="241"/>
      <c r="D2" s="242"/>
      <c r="E2" s="241"/>
      <c r="F2" s="241"/>
      <c r="G2" s="241"/>
      <c r="H2" s="241"/>
      <c r="I2" s="243"/>
    </row>
    <row r="3" spans="1:12">
      <c r="A3" s="343" t="s">
        <v>90</v>
      </c>
      <c r="B3" s="344"/>
      <c r="C3" s="344"/>
      <c r="D3" s="344"/>
      <c r="E3" s="344"/>
      <c r="F3" s="244"/>
      <c r="G3" s="245"/>
      <c r="H3" s="246"/>
      <c r="I3" s="247"/>
    </row>
    <row r="4" spans="1:12">
      <c r="A4" s="345"/>
      <c r="B4" s="346"/>
      <c r="C4" s="346"/>
      <c r="D4" s="346"/>
      <c r="E4" s="346"/>
      <c r="F4" s="349"/>
      <c r="G4" s="349"/>
      <c r="H4" s="349"/>
      <c r="I4" s="350"/>
    </row>
    <row r="5" spans="1:12" ht="13.5" thickBot="1">
      <c r="A5" s="347"/>
      <c r="B5" s="348"/>
      <c r="C5" s="348"/>
      <c r="D5" s="348"/>
      <c r="E5" s="348"/>
      <c r="F5" s="248"/>
      <c r="G5" s="245"/>
      <c r="H5" s="246"/>
      <c r="I5" s="247" t="s">
        <v>93</v>
      </c>
    </row>
    <row r="6" spans="1:12" ht="13.5" thickTop="1">
      <c r="A6" s="249" t="s">
        <v>48</v>
      </c>
      <c r="B6" s="250" t="s">
        <v>49</v>
      </c>
      <c r="C6" s="251" t="s">
        <v>50</v>
      </c>
      <c r="D6" s="269" t="s">
        <v>51</v>
      </c>
      <c r="E6" s="283" t="s">
        <v>51</v>
      </c>
      <c r="F6" s="273"/>
      <c r="G6" s="274" t="s">
        <v>52</v>
      </c>
      <c r="H6" s="284" t="s">
        <v>52</v>
      </c>
      <c r="I6" s="278"/>
      <c r="L6" s="109"/>
    </row>
    <row r="7" spans="1:12">
      <c r="A7" s="252" t="s">
        <v>53</v>
      </c>
      <c r="B7" s="253" t="s">
        <v>54</v>
      </c>
      <c r="C7" s="254" t="s">
        <v>41</v>
      </c>
      <c r="D7" s="270" t="s">
        <v>55</v>
      </c>
      <c r="E7" s="285" t="s">
        <v>56</v>
      </c>
      <c r="F7" s="275" t="s">
        <v>57</v>
      </c>
      <c r="G7" s="276" t="s">
        <v>55</v>
      </c>
      <c r="H7" s="286" t="s">
        <v>56</v>
      </c>
      <c r="I7" s="279" t="s">
        <v>58</v>
      </c>
      <c r="L7" s="312"/>
    </row>
    <row r="8" spans="1:12">
      <c r="A8" s="263"/>
      <c r="B8" s="264"/>
      <c r="C8" s="265"/>
      <c r="D8" s="271">
        <f>E8/12</f>
        <v>0</v>
      </c>
      <c r="E8" s="272"/>
      <c r="F8" s="277">
        <f>'Wksht YR1'!F8+'Wksht YR2'!F8+'Wksht YR3'!F8</f>
        <v>0</v>
      </c>
      <c r="G8" s="271">
        <f>H8/12</f>
        <v>0</v>
      </c>
      <c r="H8" s="281"/>
      <c r="I8" s="280">
        <f>'Wksht YR1'!I8+'Wksht YR2'!I8+'Wksht YR3'!I8</f>
        <v>0</v>
      </c>
    </row>
    <row r="9" spans="1:12">
      <c r="A9" s="266"/>
      <c r="B9" s="264"/>
      <c r="C9" s="265"/>
      <c r="D9" s="271">
        <f>E9/12</f>
        <v>0</v>
      </c>
      <c r="E9" s="272"/>
      <c r="F9" s="277">
        <f>'Wksht YR1'!F9+'Wksht YR2'!F9+'Wksht YR3'!F9</f>
        <v>0</v>
      </c>
      <c r="G9" s="271">
        <f t="shared" ref="G9:G12" si="0">H9/12</f>
        <v>0</v>
      </c>
      <c r="H9" s="282"/>
      <c r="I9" s="280">
        <f>'Wksht YR1'!I9+'Wksht YR2'!I9+'Wksht YR3'!I9</f>
        <v>0</v>
      </c>
    </row>
    <row r="10" spans="1:12">
      <c r="A10" s="311"/>
      <c r="B10" s="264"/>
      <c r="C10" s="265"/>
      <c r="D10" s="271">
        <f>E10/12</f>
        <v>0</v>
      </c>
      <c r="E10" s="272"/>
      <c r="F10" s="277">
        <f>'Wksht YR1'!F10+'Wksht YR2'!F10+'Wksht YR3'!F10</f>
        <v>0</v>
      </c>
      <c r="G10" s="271">
        <f t="shared" si="0"/>
        <v>0</v>
      </c>
      <c r="H10" s="282"/>
      <c r="I10" s="280">
        <f>'Wksht YR1'!I10+'Wksht YR2'!I10+'Wksht YR3'!I10</f>
        <v>0</v>
      </c>
    </row>
    <row r="11" spans="1:12">
      <c r="A11" s="263"/>
      <c r="B11" s="264"/>
      <c r="C11" s="267"/>
      <c r="D11" s="271">
        <f t="shared" ref="D11:D12" si="1">E11/12</f>
        <v>0</v>
      </c>
      <c r="E11" s="272"/>
      <c r="F11" s="277">
        <f>'Wksht YR1'!F11+'Wksht YR2'!F11+'Wksht YR3'!F11</f>
        <v>0</v>
      </c>
      <c r="G11" s="271">
        <f t="shared" si="0"/>
        <v>0</v>
      </c>
      <c r="H11" s="282"/>
      <c r="I11" s="280">
        <f>'Wksht YR1'!I11+'Wksht YR2'!I11+'Wksht YR3'!I11</f>
        <v>0</v>
      </c>
    </row>
    <row r="12" spans="1:12">
      <c r="A12" s="263"/>
      <c r="B12" s="268"/>
      <c r="C12" s="265"/>
      <c r="D12" s="271">
        <f t="shared" si="1"/>
        <v>0</v>
      </c>
      <c r="E12" s="272"/>
      <c r="F12" s="277">
        <f>'Wksht YR1'!F12+'Wksht YR2'!F12+'Wksht YR3'!F12</f>
        <v>0</v>
      </c>
      <c r="G12" s="271">
        <f t="shared" si="0"/>
        <v>0</v>
      </c>
      <c r="H12" s="282"/>
      <c r="I12" s="280">
        <f>'Wksht YR1'!I12+'Wksht YR2'!I12+'Wksht YR3'!I12</f>
        <v>0</v>
      </c>
    </row>
    <row r="13" spans="1:12">
      <c r="A13" s="263"/>
      <c r="B13" s="264"/>
      <c r="C13" s="265"/>
      <c r="D13" s="271">
        <f>E13/12</f>
        <v>0</v>
      </c>
      <c r="E13" s="272"/>
      <c r="F13" s="277">
        <f>'Wksht YR1'!F13+'Wksht YR2'!F13+'Wksht YR3'!F13</f>
        <v>0</v>
      </c>
      <c r="G13" s="271">
        <f t="shared" ref="G13:G14" si="2">H13/12</f>
        <v>0</v>
      </c>
      <c r="H13" s="282"/>
      <c r="I13" s="280">
        <f>'Wksht YR1'!I13+'Wksht YR2'!I13+'Wksht YR3'!I13</f>
        <v>0</v>
      </c>
    </row>
    <row r="14" spans="1:12">
      <c r="A14" s="263"/>
      <c r="B14" s="264"/>
      <c r="C14" s="265"/>
      <c r="D14" s="271">
        <f>E14/12</f>
        <v>0</v>
      </c>
      <c r="E14" s="272"/>
      <c r="F14" s="277">
        <f>'Wksht YR1'!F14+'Wksht YR2'!F14+'Wksht YR3'!F14</f>
        <v>0</v>
      </c>
      <c r="G14" s="271">
        <f t="shared" si="2"/>
        <v>0</v>
      </c>
      <c r="H14" s="282"/>
      <c r="I14" s="280">
        <f>'Wksht YR1'!I15+'Wksht YR2'!I14+'Wksht YR3'!I14</f>
        <v>0</v>
      </c>
    </row>
    <row r="15" spans="1:12">
      <c r="A15" s="263"/>
      <c r="B15" s="264"/>
      <c r="C15" s="265"/>
      <c r="D15" s="271"/>
      <c r="E15" s="272"/>
      <c r="F15" s="277">
        <f>'Wksht YR1'!F15+'Wksht YR2'!F15+'Wksht YR3'!F15</f>
        <v>0</v>
      </c>
      <c r="G15" s="271">
        <f t="shared" ref="G15" si="3">H15/12</f>
        <v>0</v>
      </c>
      <c r="H15" s="282"/>
      <c r="I15" s="280"/>
    </row>
    <row r="16" spans="1:12">
      <c r="A16" s="170" t="s">
        <v>59</v>
      </c>
      <c r="B16" s="171"/>
      <c r="C16" s="152"/>
      <c r="D16" s="171"/>
      <c r="E16" s="172"/>
      <c r="F16" s="151">
        <f>SUM(F8:F15)</f>
        <v>0</v>
      </c>
      <c r="G16" s="173"/>
      <c r="H16" s="174"/>
      <c r="I16" s="175">
        <f>'Wksht YR1'!I16+'Wksht YR2'!I16+'Wksht YR3'!I16</f>
        <v>0</v>
      </c>
      <c r="J16" s="111">
        <f>SUM(F8:F15)</f>
        <v>0</v>
      </c>
      <c r="K16" s="111">
        <f>SUM(I8:I15)</f>
        <v>0</v>
      </c>
    </row>
    <row r="17" spans="1:12">
      <c r="A17" s="207"/>
      <c r="B17" s="208"/>
      <c r="C17" s="208"/>
      <c r="D17" s="208"/>
      <c r="E17" s="209"/>
      <c r="F17" s="210"/>
      <c r="G17" s="211"/>
      <c r="H17" s="208"/>
      <c r="I17" s="212"/>
      <c r="L17" s="111"/>
    </row>
    <row r="18" spans="1:12">
      <c r="A18" s="176" t="s">
        <v>60</v>
      </c>
      <c r="B18" s="177"/>
      <c r="C18" s="178"/>
      <c r="D18" s="177"/>
      <c r="E18" s="179"/>
      <c r="F18" s="151">
        <f>'Wksht YR1'!F18+'Wksht YR2'!F18+'Wksht YR3'!F18</f>
        <v>0</v>
      </c>
      <c r="G18" s="180"/>
      <c r="H18" s="181"/>
      <c r="I18" s="175">
        <f>'Wksht YR1'!I18+'Wksht YR2'!I18+'Wksht YR3'!I18</f>
        <v>0</v>
      </c>
    </row>
    <row r="19" spans="1:12">
      <c r="A19" s="213"/>
      <c r="B19" s="214"/>
      <c r="C19" s="214"/>
      <c r="D19" s="214"/>
      <c r="E19" s="209"/>
      <c r="F19" s="210"/>
      <c r="G19" s="215"/>
      <c r="H19" s="216"/>
      <c r="I19" s="212"/>
      <c r="L19" s="112"/>
    </row>
    <row r="20" spans="1:12">
      <c r="A20" s="176" t="s">
        <v>71</v>
      </c>
      <c r="B20" s="177"/>
      <c r="C20" s="178"/>
      <c r="D20" s="177"/>
      <c r="E20" s="179"/>
      <c r="F20" s="287">
        <f>'Wksht YR1'!F20+'Wksht YR2'!F20+'Wksht YR3'!F20</f>
        <v>0</v>
      </c>
      <c r="G20" s="180"/>
      <c r="H20" s="181"/>
      <c r="I20" s="288">
        <f>'Wksht YR1'!I20+'Wksht YR2'!I20+'Wksht YR3'!I20</f>
        <v>0</v>
      </c>
    </row>
    <row r="21" spans="1:12">
      <c r="A21" s="213"/>
      <c r="B21" s="214"/>
      <c r="C21" s="214"/>
      <c r="D21" s="214"/>
      <c r="E21" s="217"/>
      <c r="F21" s="210"/>
      <c r="G21" s="218"/>
      <c r="H21" s="219"/>
      <c r="I21" s="212"/>
    </row>
    <row r="22" spans="1:12">
      <c r="A22" s="157" t="s">
        <v>70</v>
      </c>
      <c r="B22" s="152"/>
      <c r="C22" s="152"/>
      <c r="D22" s="152"/>
      <c r="E22" s="153"/>
      <c r="F22" s="287">
        <f>'Wksht YR1'!F22+'Wksht YR2'!F22+'Wksht YR3'!F22</f>
        <v>0</v>
      </c>
      <c r="G22" s="183"/>
      <c r="H22" s="184"/>
      <c r="I22" s="288"/>
    </row>
    <row r="23" spans="1:12">
      <c r="A23" s="262" t="s">
        <v>61</v>
      </c>
      <c r="B23" s="214"/>
      <c r="C23" s="220"/>
      <c r="D23" s="214"/>
      <c r="E23" s="221"/>
      <c r="F23" s="222"/>
      <c r="G23" s="223"/>
      <c r="H23" s="224"/>
      <c r="I23" s="225"/>
    </row>
    <row r="24" spans="1:12">
      <c r="A24" s="159" t="s">
        <v>63</v>
      </c>
      <c r="B24" s="110"/>
      <c r="C24" s="114"/>
      <c r="D24" s="114"/>
      <c r="E24" s="114" t="s">
        <v>62</v>
      </c>
      <c r="F24" s="116">
        <f>'Wksht YR1'!F24+'Wksht YR2'!F24+'Wksht YR3'!F24</f>
        <v>0</v>
      </c>
      <c r="G24" s="138"/>
      <c r="H24" s="139"/>
      <c r="I24" s="158">
        <f>'Wksht YR1'!I24+'Wksht YR2'!I24+'Wksht YR3'!I24</f>
        <v>0</v>
      </c>
      <c r="L24" s="117"/>
    </row>
    <row r="25" spans="1:12">
      <c r="A25" s="159"/>
      <c r="B25" s="154"/>
      <c r="C25" s="115"/>
      <c r="D25" s="115"/>
      <c r="E25" s="115" t="s">
        <v>64</v>
      </c>
      <c r="F25" s="116">
        <f>'Wksht YR1'!F25+'Wksht YR2'!F25+'Wksht YR3'!F25</f>
        <v>0</v>
      </c>
      <c r="G25" s="155"/>
      <c r="H25" s="156"/>
      <c r="I25" s="158">
        <f>'Wksht YR1'!I25+'Wksht YR2'!I25+'Wksht YR3'!I25</f>
        <v>0</v>
      </c>
      <c r="L25" s="117"/>
    </row>
    <row r="26" spans="1:12">
      <c r="A26" s="161" t="s">
        <v>65</v>
      </c>
      <c r="B26" s="118"/>
      <c r="C26" s="121"/>
      <c r="D26" s="121"/>
      <c r="E26" s="121" t="s">
        <v>66</v>
      </c>
      <c r="F26" s="116">
        <f>'Wksht YR1'!F26+'Wksht YR2'!F26+'Wksht YR3'!F26</f>
        <v>0</v>
      </c>
      <c r="G26" s="138"/>
      <c r="H26" s="139"/>
      <c r="I26" s="158">
        <f>'Wksht YR1'!I26+'Wksht YR2'!I26+'Wksht YR3'!I26</f>
        <v>0</v>
      </c>
      <c r="L26" s="117"/>
    </row>
    <row r="27" spans="1:12">
      <c r="A27" s="162"/>
      <c r="B27" s="118"/>
      <c r="C27" s="121"/>
      <c r="D27" s="121"/>
      <c r="E27" s="121" t="s">
        <v>67</v>
      </c>
      <c r="F27" s="116">
        <f>'Wksht YR1'!F27+'Wksht YR2'!F27+'Wksht YR3'!F27</f>
        <v>0</v>
      </c>
      <c r="G27" s="138"/>
      <c r="H27" s="139"/>
      <c r="I27" s="158">
        <f>'Wksht YR1'!I27+'Wksht YR2'!I27+'Wksht YR3'!I27</f>
        <v>0</v>
      </c>
      <c r="L27" s="117"/>
    </row>
    <row r="28" spans="1:12">
      <c r="A28" s="170" t="s">
        <v>72</v>
      </c>
      <c r="B28" s="152"/>
      <c r="C28" s="152"/>
      <c r="D28" s="152"/>
      <c r="E28" s="150"/>
      <c r="F28" s="151">
        <f>SUM(F24:F27)</f>
        <v>0</v>
      </c>
      <c r="G28" s="185"/>
      <c r="H28" s="186"/>
      <c r="I28" s="175">
        <f>SUM(I24:I27)</f>
        <v>0</v>
      </c>
      <c r="L28" s="117"/>
    </row>
    <row r="29" spans="1:12">
      <c r="A29" s="207"/>
      <c r="B29" s="208"/>
      <c r="C29" s="208"/>
      <c r="D29" s="208"/>
      <c r="E29" s="226"/>
      <c r="F29" s="210"/>
      <c r="G29" s="227"/>
      <c r="H29" s="228"/>
      <c r="I29" s="212"/>
      <c r="L29" s="117"/>
    </row>
    <row r="30" spans="1:12">
      <c r="A30" s="176" t="s">
        <v>73</v>
      </c>
      <c r="B30" s="178"/>
      <c r="C30" s="178"/>
      <c r="D30" s="178"/>
      <c r="E30" s="187"/>
      <c r="F30" s="151">
        <f>'Wksht YR1'!F30+'Wksht YR2'!F30+'Wksht YR3'!F30</f>
        <v>0</v>
      </c>
      <c r="G30" s="183"/>
      <c r="H30" s="184"/>
      <c r="I30" s="182">
        <f>'Wksht YR1'!I30+'Wksht YR2'!I30+'Wksht YR3'!I30</f>
        <v>0</v>
      </c>
      <c r="L30" s="117"/>
    </row>
    <row r="31" spans="1:12">
      <c r="A31" s="261" t="s">
        <v>68</v>
      </c>
      <c r="B31" s="214"/>
      <c r="C31" s="214"/>
      <c r="D31" s="214"/>
      <c r="E31" s="217"/>
      <c r="F31" s="210"/>
      <c r="G31" s="229"/>
      <c r="H31" s="224"/>
      <c r="I31" s="212"/>
    </row>
    <row r="32" spans="1:12">
      <c r="A32" s="295">
        <v>1</v>
      </c>
      <c r="B32" s="118"/>
      <c r="C32" s="119"/>
      <c r="D32" s="119"/>
      <c r="E32" s="113"/>
      <c r="F32" s="120">
        <f>'Wksht YR1'!F32+'Wksht YR2'!F32+'Wksht YR3'!F32</f>
        <v>0</v>
      </c>
      <c r="G32" s="140"/>
      <c r="H32" s="139"/>
      <c r="I32" s="163">
        <v>0</v>
      </c>
    </row>
    <row r="33" spans="1:14">
      <c r="A33" s="164">
        <v>2</v>
      </c>
      <c r="B33" s="118"/>
      <c r="C33" s="119"/>
      <c r="D33" s="119"/>
      <c r="E33" s="113"/>
      <c r="F33" s="120">
        <f>'Wksht YR1'!F33+'Wksht YR2'!F33+'Wksht YR3'!F33</f>
        <v>0</v>
      </c>
      <c r="G33" s="141"/>
      <c r="H33" s="139"/>
      <c r="I33" s="163">
        <f>'Wksht YR1'!I33+'Wksht YR2'!I33+'Wksht YR3'!I33</f>
        <v>0</v>
      </c>
    </row>
    <row r="34" spans="1:14">
      <c r="A34" s="164">
        <v>3</v>
      </c>
      <c r="B34" s="118"/>
      <c r="C34" s="119"/>
      <c r="D34" s="119"/>
      <c r="E34" s="113"/>
      <c r="F34" s="120">
        <f>'Wksht YR1'!F34+'Wksht YR2'!F34+'Wksht YR3'!F34</f>
        <v>0</v>
      </c>
      <c r="G34" s="141"/>
      <c r="H34" s="139"/>
      <c r="I34" s="163">
        <f>'Wksht YR1'!I34+'Wksht YR2'!I34+'Wksht YR3'!I34</f>
        <v>0</v>
      </c>
    </row>
    <row r="35" spans="1:14">
      <c r="A35" s="164">
        <v>4</v>
      </c>
      <c r="B35" s="118"/>
      <c r="C35" s="119"/>
      <c r="D35" s="119"/>
      <c r="E35" s="113"/>
      <c r="F35" s="120">
        <f>'Wksht YR1'!F35+'Wksht YR2'!F35+'Wksht YR3'!F35</f>
        <v>0</v>
      </c>
      <c r="G35" s="141"/>
      <c r="H35" s="139"/>
      <c r="I35" s="163">
        <f>'Wksht YR1'!I35+'Wksht YR2'!I35+'Wksht YR3'!I35</f>
        <v>0</v>
      </c>
    </row>
    <row r="36" spans="1:14">
      <c r="A36" s="164">
        <v>5</v>
      </c>
      <c r="B36" s="118"/>
      <c r="C36" s="110"/>
      <c r="D36" s="110"/>
      <c r="E36" s="122"/>
      <c r="F36" s="120">
        <f>'Wksht YR1'!F36+'Wksht YR2'!F36+'Wksht YR3'!F36</f>
        <v>0</v>
      </c>
      <c r="G36" s="142"/>
      <c r="H36" s="143"/>
      <c r="I36" s="163">
        <f>'Wksht YR1'!I36+'Wksht YR2'!I36+'Wksht YR3'!I36</f>
        <v>0</v>
      </c>
    </row>
    <row r="37" spans="1:14" ht="13.5" thickBot="1">
      <c r="A37" s="188" t="s">
        <v>74</v>
      </c>
      <c r="B37" s="189"/>
      <c r="C37" s="190"/>
      <c r="D37" s="189"/>
      <c r="E37" s="191"/>
      <c r="F37" s="151">
        <f>SUM(F32:F36)</f>
        <v>0</v>
      </c>
      <c r="G37" s="192"/>
      <c r="H37" s="193"/>
      <c r="I37" s="175">
        <f>SUM(I32:I36)</f>
        <v>0</v>
      </c>
    </row>
    <row r="38" spans="1:14" ht="13.5" thickTop="1">
      <c r="A38" s="207"/>
      <c r="B38" s="208"/>
      <c r="C38" s="208"/>
      <c r="D38" s="208"/>
      <c r="E38" s="226"/>
      <c r="F38" s="210"/>
      <c r="G38" s="230"/>
      <c r="H38" s="231"/>
      <c r="I38" s="212"/>
      <c r="M38" s="123"/>
    </row>
    <row r="39" spans="1:14">
      <c r="A39" s="194" t="s">
        <v>75</v>
      </c>
      <c r="B39" s="178"/>
      <c r="C39" s="178"/>
      <c r="D39" s="178"/>
      <c r="E39" s="187"/>
      <c r="F39" s="195">
        <f>ROUND(F37+F30+F28+F22+F18+F16+F20,0)</f>
        <v>0</v>
      </c>
      <c r="G39" s="196"/>
      <c r="H39" s="197"/>
      <c r="I39" s="198">
        <f>ROUND(I37+I30+I28+I22+I18+I16,0)</f>
        <v>0</v>
      </c>
      <c r="K39" s="124"/>
    </row>
    <row r="40" spans="1:14">
      <c r="A40" s="261" t="s">
        <v>84</v>
      </c>
      <c r="B40" s="214"/>
      <c r="C40" s="214"/>
      <c r="D40" s="214"/>
      <c r="E40" s="217"/>
      <c r="F40" s="210"/>
      <c r="G40" s="230"/>
      <c r="H40" s="231"/>
      <c r="I40" s="212"/>
    </row>
    <row r="41" spans="1:14">
      <c r="A41" s="289" t="s">
        <v>85</v>
      </c>
      <c r="B41" s="199">
        <v>0.47</v>
      </c>
      <c r="C41" s="292" t="s">
        <v>76</v>
      </c>
      <c r="D41" s="152"/>
      <c r="E41" s="153"/>
      <c r="F41" s="116">
        <f>F39*B41</f>
        <v>0</v>
      </c>
      <c r="G41" s="144"/>
      <c r="H41" s="145"/>
      <c r="I41" s="165">
        <f>I39*B41</f>
        <v>0</v>
      </c>
      <c r="M41" s="125"/>
      <c r="N41" s="125"/>
    </row>
    <row r="42" spans="1:14">
      <c r="A42" s="296" t="s">
        <v>88</v>
      </c>
      <c r="B42" s="199"/>
      <c r="C42" s="293" t="s">
        <v>76</v>
      </c>
      <c r="D42" s="152"/>
      <c r="E42" s="153"/>
      <c r="F42" s="116">
        <f>F39*B42</f>
        <v>0</v>
      </c>
      <c r="G42" s="146"/>
      <c r="H42" s="147"/>
      <c r="I42" s="165">
        <f>I39*B42</f>
        <v>0</v>
      </c>
      <c r="M42" s="125"/>
      <c r="N42" s="125"/>
    </row>
    <row r="43" spans="1:14">
      <c r="A43" s="290" t="s">
        <v>86</v>
      </c>
      <c r="B43" s="291"/>
      <c r="C43" s="293" t="s">
        <v>76</v>
      </c>
      <c r="D43" s="152"/>
      <c r="E43" s="153"/>
      <c r="F43" s="116"/>
      <c r="G43" s="146"/>
      <c r="H43" s="147"/>
      <c r="I43" s="165"/>
      <c r="M43" s="125"/>
      <c r="N43" s="125"/>
    </row>
    <row r="44" spans="1:14">
      <c r="A44" s="170" t="s">
        <v>81</v>
      </c>
      <c r="B44" s="152"/>
      <c r="C44" s="152"/>
      <c r="D44" s="152"/>
      <c r="E44" s="153"/>
      <c r="F44" s="151">
        <f>ROUND(F42+F41,0)</f>
        <v>0</v>
      </c>
      <c r="G44" s="200"/>
      <c r="H44" s="197"/>
      <c r="I44" s="175">
        <f>ROUND(I42+I41,0)</f>
        <v>0</v>
      </c>
      <c r="M44" s="125"/>
      <c r="N44" s="125"/>
    </row>
    <row r="45" spans="1:14">
      <c r="A45" s="232"/>
      <c r="B45" s="208"/>
      <c r="C45" s="208"/>
      <c r="D45" s="208"/>
      <c r="E45" s="209"/>
      <c r="F45" s="210"/>
      <c r="G45" s="230"/>
      <c r="H45" s="231"/>
      <c r="I45" s="212"/>
    </row>
    <row r="46" spans="1:14">
      <c r="A46" s="260" t="s">
        <v>69</v>
      </c>
      <c r="B46" s="256"/>
      <c r="C46" s="256"/>
      <c r="D46" s="256"/>
      <c r="E46" s="257"/>
      <c r="F46" s="210"/>
      <c r="G46" s="258"/>
      <c r="H46" s="259"/>
      <c r="I46" s="212"/>
    </row>
    <row r="47" spans="1:14">
      <c r="A47" s="166" t="s">
        <v>80</v>
      </c>
      <c r="B47" s="126"/>
      <c r="C47" s="126"/>
      <c r="D47" s="255"/>
      <c r="E47" s="127"/>
      <c r="F47" s="128">
        <f>'Wksht YR1'!F47+'Wksht YR2'!F47+'Wksht YR3'!F47</f>
        <v>0</v>
      </c>
      <c r="G47" s="148"/>
      <c r="H47" s="137"/>
      <c r="I47" s="167"/>
    </row>
    <row r="48" spans="1:14">
      <c r="A48" s="168"/>
      <c r="B48" s="129"/>
      <c r="C48" s="129"/>
      <c r="D48" s="130"/>
      <c r="E48" s="131"/>
      <c r="F48" s="128">
        <f>'Wksht YR1'!F48+'Wksht YR2'!F48+'Wksht YR3'!F48</f>
        <v>0</v>
      </c>
      <c r="G48" s="141"/>
      <c r="H48" s="139"/>
      <c r="I48" s="163">
        <f>'Wksht YR1'!I48+'Wksht YR2'!I48+'Wksht YR3'!I48</f>
        <v>0</v>
      </c>
    </row>
    <row r="49" spans="1:14">
      <c r="A49" s="168"/>
      <c r="B49" s="126"/>
      <c r="C49" s="126"/>
      <c r="D49" s="126"/>
      <c r="E49" s="127"/>
      <c r="F49" s="128"/>
      <c r="G49" s="141"/>
      <c r="H49" s="139"/>
      <c r="I49" s="167">
        <f>'Wksht YR1'!I49+'Wksht YR2'!I49+'Wksht YR3'!I49</f>
        <v>0</v>
      </c>
      <c r="N49" s="108" t="s">
        <v>0</v>
      </c>
    </row>
    <row r="50" spans="1:14">
      <c r="A50" s="169"/>
      <c r="B50" s="129"/>
      <c r="C50" s="129"/>
      <c r="D50" s="129"/>
      <c r="E50" s="132"/>
      <c r="F50" s="136"/>
      <c r="G50" s="148"/>
      <c r="H50" s="137"/>
      <c r="I50" s="163">
        <f>'Wksht YR1'!I50+'Wksht YR2'!I50+'Wksht YR3'!I50</f>
        <v>0</v>
      </c>
    </row>
    <row r="51" spans="1:14" ht="13.5" thickBot="1">
      <c r="A51" s="201" t="s">
        <v>82</v>
      </c>
      <c r="B51" s="149"/>
      <c r="C51" s="149"/>
      <c r="D51" s="149"/>
      <c r="E51" s="150"/>
      <c r="F51" s="151">
        <f>SUM(F47:F50)</f>
        <v>0</v>
      </c>
      <c r="G51" s="200"/>
      <c r="H51" s="197"/>
      <c r="I51" s="175">
        <f>'Wksht YR1'!I51+'Wksht YR2'!I51+'Wksht YR3'!I51</f>
        <v>0</v>
      </c>
    </row>
    <row r="52" spans="1:14" ht="13.5" thickTop="1">
      <c r="A52" s="237"/>
      <c r="B52" s="238"/>
      <c r="C52" s="238"/>
      <c r="D52" s="238"/>
      <c r="E52" s="239"/>
      <c r="F52" s="210"/>
      <c r="G52" s="233"/>
      <c r="H52" s="234"/>
      <c r="I52" s="212"/>
    </row>
    <row r="53" spans="1:14" ht="13.5" thickBot="1">
      <c r="A53" s="202" t="s">
        <v>83</v>
      </c>
      <c r="B53" s="203"/>
      <c r="C53" s="203"/>
      <c r="D53" s="203"/>
      <c r="E53" s="204"/>
      <c r="F53" s="235">
        <f>ROUND(F51+F44+F39,0)</f>
        <v>0</v>
      </c>
      <c r="G53" s="205"/>
      <c r="H53" s="206"/>
      <c r="I53" s="236">
        <f>ROUND(I51+I46+I44+I39,0)</f>
        <v>0</v>
      </c>
      <c r="J53" s="111">
        <f>I53*2</f>
        <v>0</v>
      </c>
      <c r="L53" s="133"/>
    </row>
    <row r="54" spans="1:14" ht="13.5" thickTop="1">
      <c r="I54" s="111"/>
    </row>
    <row r="55" spans="1:14">
      <c r="D55" s="134"/>
      <c r="F55" s="135"/>
      <c r="I55" s="111"/>
    </row>
  </sheetData>
  <mergeCells count="3">
    <mergeCell ref="A3:E3"/>
    <mergeCell ref="A4:E5"/>
    <mergeCell ref="F4:I4"/>
  </mergeCells>
  <pageMargins left="0.7" right="0.7" top="0.75" bottom="0.75" header="0.3" footer="0.3"/>
  <pageSetup scale="58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 90-4 Summary</vt:lpstr>
      <vt:lpstr>90-4 Yr1</vt:lpstr>
      <vt:lpstr>90-4 Yr2</vt:lpstr>
      <vt:lpstr>90-4 Yr3</vt:lpstr>
      <vt:lpstr>Wksht YR1</vt:lpstr>
      <vt:lpstr>Wksht YR2</vt:lpstr>
      <vt:lpstr>Wksht YR3</vt:lpstr>
      <vt:lpstr>Summary Wksht</vt:lpstr>
      <vt:lpstr>'Wksht YR1'!Print_Area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Cllient Services</cp:lastModifiedBy>
  <cp:lastPrinted>2018-03-20T22:19:29Z</cp:lastPrinted>
  <dcterms:created xsi:type="dcterms:W3CDTF">2015-12-03T17:28:13Z</dcterms:created>
  <dcterms:modified xsi:type="dcterms:W3CDTF">2018-05-10T22:37:55Z</dcterms:modified>
</cp:coreProperties>
</file>